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xl/comments1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dre.cardoso\Desktop\Estimativa área demandante\"/>
    </mc:Choice>
  </mc:AlternateContent>
  <xr:revisionPtr revIDLastSave="0" documentId="13_ncr:1_{C950DFA2-8AD0-4926-A6CA-D4D3D9BE3305}" xr6:coauthVersionLast="47" xr6:coauthVersionMax="47" xr10:uidLastSave="{00000000-0000-0000-0000-000000000000}"/>
  <bookViews>
    <workbookView xWindow="28680" yWindow="-120" windowWidth="29040" windowHeight="15840" tabRatio="990" xr2:uid="{00000000-000D-0000-FFFF-FFFF00000000}"/>
  </bookViews>
  <sheets>
    <sheet name="Ass. Adm. Sede SP" sheetId="16" r:id="rId1"/>
    <sheet name="Aux. Adm. SP" sheetId="4" r:id="rId2"/>
    <sheet name="Aux. Adm. Tietê" sheetId="15" r:id="rId3"/>
    <sheet name="Aux. Adm. Rib. Preto" sheetId="13" r:id="rId4"/>
    <sheet name="Aux. Adm. Roseira " sheetId="12" r:id="rId5"/>
    <sheet name="Aux. Adm. São J. R. Preto " sheetId="14" r:id="rId6"/>
    <sheet name="Aux. Adm. São J. Campos" sheetId="18" r:id="rId7"/>
    <sheet name="Aux. Adm. Curitiba Sede" sheetId="25" r:id="rId8"/>
    <sheet name="Aux. Adm. Rod. Curitiba" sheetId="24" r:id="rId9"/>
    <sheet name="Aux. Adm. Cascavel" sheetId="20" r:id="rId10"/>
    <sheet name="Aux. Adm. Foz do Iguaçu" sheetId="21" r:id="rId11"/>
    <sheet name="Aux. Adm. Londrina" sheetId="22" r:id="rId12"/>
    <sheet name="Postos distribuição" sheetId="23" r:id="rId13"/>
  </sheets>
  <externalReferences>
    <externalReference r:id="rId14"/>
  </externalReferences>
  <definedNames>
    <definedName name="_xlnm.Print_Area" localSheetId="0">'Ass. Adm. Sede SP'!$A$1:$D$138</definedName>
    <definedName name="_xlnm.Print_Area" localSheetId="9">'Aux. Adm. Cascavel'!$A$1:$D$137</definedName>
    <definedName name="_xlnm.Print_Area" localSheetId="7">'Aux. Adm. Curitiba Sede'!$A$1:$D$137</definedName>
    <definedName name="_xlnm.Print_Area" localSheetId="10">'Aux. Adm. Foz do Iguaçu'!$A$1:$D$137</definedName>
    <definedName name="_xlnm.Print_Area" localSheetId="11">'Aux. Adm. Londrina'!$A$1:$D$137</definedName>
    <definedName name="_xlnm.Print_Area" localSheetId="3">'Aux. Adm. Rib. Preto'!$A$1:$D$138</definedName>
    <definedName name="_xlnm.Print_Area" localSheetId="8">'Aux. Adm. Rod. Curitiba'!$A$1:$D$137</definedName>
    <definedName name="_xlnm.Print_Area" localSheetId="4">'Aux. Adm. Roseira '!$A$1:$D$138</definedName>
    <definedName name="_xlnm.Print_Area" localSheetId="6">'Aux. Adm. São J. Campos'!$A$1:$D$138</definedName>
    <definedName name="_xlnm.Print_Area" localSheetId="5">'Aux. Adm. São J. R. Preto '!$A$1:$D$138</definedName>
    <definedName name="_xlnm.Print_Area" localSheetId="1">'Aux. Adm. SP'!$A$1:$D$138</definedName>
    <definedName name="_xlnm.Print_Area" localSheetId="2">'Aux. Adm. Tietê'!$A$1:$D$138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6" i="23" l="1"/>
  <c r="C120" i="25"/>
  <c r="D113" i="25"/>
  <c r="D134" i="25" s="1"/>
  <c r="C100" i="25"/>
  <c r="D94" i="25"/>
  <c r="D62" i="25"/>
  <c r="C67" i="25" s="1"/>
  <c r="D74" i="25" s="1"/>
  <c r="C54" i="25"/>
  <c r="C53" i="25"/>
  <c r="C52" i="25"/>
  <c r="C51" i="25"/>
  <c r="C50" i="25"/>
  <c r="C48" i="25"/>
  <c r="C47" i="25"/>
  <c r="C38" i="25"/>
  <c r="D30" i="25"/>
  <c r="D97" i="25" s="1"/>
  <c r="D37" i="25" l="1"/>
  <c r="D50" i="25"/>
  <c r="D54" i="25"/>
  <c r="D95" i="25"/>
  <c r="D52" i="25"/>
  <c r="D79" i="25"/>
  <c r="D98" i="25"/>
  <c r="D82" i="25"/>
  <c r="D99" i="25"/>
  <c r="D130" i="25"/>
  <c r="C55" i="25"/>
  <c r="C39" i="25" s="1"/>
  <c r="D47" i="25"/>
  <c r="C80" i="25"/>
  <c r="D80" i="25" s="1"/>
  <c r="D48" i="25"/>
  <c r="D96" i="25"/>
  <c r="D36" i="25"/>
  <c r="D49" i="25"/>
  <c r="D51" i="25"/>
  <c r="D53" i="25"/>
  <c r="D38" i="25" l="1"/>
  <c r="D100" i="25"/>
  <c r="C84" i="25"/>
  <c r="D84" i="25" s="1"/>
  <c r="C81" i="25"/>
  <c r="D81" i="25" s="1"/>
  <c r="D39" i="25"/>
  <c r="D40" i="25" s="1"/>
  <c r="D72" i="25" s="1"/>
  <c r="C40" i="25"/>
  <c r="C72" i="25" s="1"/>
  <c r="C73" i="25"/>
  <c r="C83" i="25"/>
  <c r="D83" i="25" s="1"/>
  <c r="C101" i="25"/>
  <c r="D55" i="25"/>
  <c r="D73" i="25" s="1"/>
  <c r="D85" i="25" l="1"/>
  <c r="D132" i="25" s="1"/>
  <c r="C85" i="25"/>
  <c r="D75" i="25"/>
  <c r="D101" i="25"/>
  <c r="D102" i="25" s="1"/>
  <c r="D106" i="25" s="1"/>
  <c r="D107" i="25" s="1"/>
  <c r="D133" i="25" s="1"/>
  <c r="C102" i="25"/>
  <c r="D118" i="25" l="1"/>
  <c r="D119" i="25" s="1"/>
  <c r="D131" i="25"/>
  <c r="D135" i="25" s="1"/>
  <c r="D122" i="25" l="1"/>
  <c r="D121" i="25"/>
  <c r="D123" i="25"/>
  <c r="D120" i="25"/>
  <c r="D124" i="25" s="1"/>
  <c r="D136" i="25" s="1"/>
  <c r="D137" i="25" s="1"/>
  <c r="C120" i="24" l="1"/>
  <c r="C100" i="24"/>
  <c r="D62" i="24"/>
  <c r="C67" i="24" s="1"/>
  <c r="D74" i="24" s="1"/>
  <c r="C54" i="24"/>
  <c r="C80" i="24" s="1"/>
  <c r="C53" i="24"/>
  <c r="C52" i="24"/>
  <c r="C51" i="24"/>
  <c r="C50" i="24"/>
  <c r="C48" i="24"/>
  <c r="C47" i="24"/>
  <c r="C38" i="24"/>
  <c r="D30" i="24"/>
  <c r="D97" i="24" s="1"/>
  <c r="C55" i="24" l="1"/>
  <c r="C81" i="24" s="1"/>
  <c r="D48" i="24"/>
  <c r="D80" i="24"/>
  <c r="D36" i="24"/>
  <c r="D49" i="24"/>
  <c r="D37" i="24"/>
  <c r="D47" i="24"/>
  <c r="D79" i="24"/>
  <c r="D94" i="24"/>
  <c r="D98" i="24"/>
  <c r="D130" i="24"/>
  <c r="D50" i="24"/>
  <c r="D52" i="24"/>
  <c r="D54" i="24"/>
  <c r="D82" i="24"/>
  <c r="D95" i="24"/>
  <c r="D99" i="24"/>
  <c r="D96" i="24"/>
  <c r="D51" i="24"/>
  <c r="D53" i="24"/>
  <c r="D38" i="24" l="1"/>
  <c r="C101" i="24"/>
  <c r="D101" i="24" s="1"/>
  <c r="C39" i="24"/>
  <c r="C40" i="24" s="1"/>
  <c r="C72" i="24" s="1"/>
  <c r="C83" i="24"/>
  <c r="D83" i="24" s="1"/>
  <c r="C73" i="24"/>
  <c r="C84" i="24"/>
  <c r="D84" i="24" s="1"/>
  <c r="D55" i="24"/>
  <c r="D73" i="24" s="1"/>
  <c r="D100" i="24"/>
  <c r="D81" i="24"/>
  <c r="C102" i="24" l="1"/>
  <c r="D39" i="24"/>
  <c r="D40" i="24" s="1"/>
  <c r="D72" i="24" s="1"/>
  <c r="D75" i="24" s="1"/>
  <c r="D102" i="24"/>
  <c r="D106" i="24" s="1"/>
  <c r="D107" i="24" s="1"/>
  <c r="D133" i="24" s="1"/>
  <c r="D85" i="24"/>
  <c r="D132" i="24" s="1"/>
  <c r="C85" i="24"/>
  <c r="D131" i="24" l="1"/>
  <c r="C120" i="22" l="1"/>
  <c r="C100" i="22"/>
  <c r="D62" i="22"/>
  <c r="C67" i="22" s="1"/>
  <c r="D74" i="22" s="1"/>
  <c r="C54" i="22"/>
  <c r="C80" i="22" s="1"/>
  <c r="C53" i="22"/>
  <c r="C52" i="22"/>
  <c r="C51" i="22"/>
  <c r="C50" i="22"/>
  <c r="C48" i="22"/>
  <c r="C47" i="22"/>
  <c r="C38" i="22"/>
  <c r="D30" i="22"/>
  <c r="D97" i="22" s="1"/>
  <c r="C120" i="21"/>
  <c r="C100" i="21"/>
  <c r="D62" i="21"/>
  <c r="C54" i="21"/>
  <c r="C80" i="21" s="1"/>
  <c r="C53" i="21"/>
  <c r="C52" i="21"/>
  <c r="C51" i="21"/>
  <c r="C50" i="21"/>
  <c r="C48" i="21"/>
  <c r="C47" i="21"/>
  <c r="C38" i="21"/>
  <c r="D30" i="21"/>
  <c r="D96" i="21" s="1"/>
  <c r="C120" i="20"/>
  <c r="C100" i="20"/>
  <c r="D62" i="20"/>
  <c r="C67" i="20" s="1"/>
  <c r="D74" i="20" s="1"/>
  <c r="C54" i="20"/>
  <c r="C80" i="20" s="1"/>
  <c r="C53" i="20"/>
  <c r="C52" i="20"/>
  <c r="C51" i="20"/>
  <c r="C50" i="20"/>
  <c r="C48" i="20"/>
  <c r="C47" i="20"/>
  <c r="C38" i="20"/>
  <c r="D30" i="20"/>
  <c r="D99" i="20" s="1"/>
  <c r="C67" i="21" l="1"/>
  <c r="D74" i="21" s="1"/>
  <c r="D49" i="21"/>
  <c r="D36" i="21"/>
  <c r="D82" i="20"/>
  <c r="D54" i="20"/>
  <c r="C55" i="20"/>
  <c r="C84" i="20" s="1"/>
  <c r="D84" i="20" s="1"/>
  <c r="C55" i="21"/>
  <c r="C84" i="21" s="1"/>
  <c r="D84" i="21" s="1"/>
  <c r="C55" i="22"/>
  <c r="C39" i="22" s="1"/>
  <c r="D39" i="22" s="1"/>
  <c r="D37" i="22"/>
  <c r="D47" i="22"/>
  <c r="D79" i="22"/>
  <c r="D94" i="22"/>
  <c r="D98" i="22"/>
  <c r="D130" i="22"/>
  <c r="D50" i="22"/>
  <c r="D52" i="22"/>
  <c r="D54" i="22"/>
  <c r="D82" i="22"/>
  <c r="D95" i="22"/>
  <c r="D99" i="22"/>
  <c r="D48" i="22"/>
  <c r="D80" i="22"/>
  <c r="D96" i="22"/>
  <c r="D36" i="22"/>
  <c r="D38" i="22" s="1"/>
  <c r="D49" i="22"/>
  <c r="D51" i="22"/>
  <c r="D53" i="22"/>
  <c r="D51" i="21"/>
  <c r="D53" i="21"/>
  <c r="D97" i="21"/>
  <c r="D130" i="21"/>
  <c r="D37" i="21"/>
  <c r="D47" i="21"/>
  <c r="D79" i="21"/>
  <c r="D94" i="21"/>
  <c r="D98" i="21"/>
  <c r="D50" i="21"/>
  <c r="D52" i="21"/>
  <c r="D54" i="21"/>
  <c r="D82" i="21"/>
  <c r="D95" i="21"/>
  <c r="D99" i="21"/>
  <c r="D48" i="21"/>
  <c r="D80" i="21"/>
  <c r="D52" i="20"/>
  <c r="D95" i="20"/>
  <c r="D50" i="20"/>
  <c r="C83" i="20"/>
  <c r="D83" i="20" s="1"/>
  <c r="D48" i="20"/>
  <c r="D80" i="20"/>
  <c r="D96" i="20"/>
  <c r="D36" i="20"/>
  <c r="D49" i="20"/>
  <c r="D51" i="20"/>
  <c r="D53" i="20"/>
  <c r="D97" i="20"/>
  <c r="D130" i="20"/>
  <c r="D37" i="20"/>
  <c r="D47" i="20"/>
  <c r="D79" i="20"/>
  <c r="D94" i="20"/>
  <c r="D98" i="20"/>
  <c r="D38" i="21" l="1"/>
  <c r="C81" i="20"/>
  <c r="D81" i="20" s="1"/>
  <c r="C101" i="20"/>
  <c r="D101" i="20" s="1"/>
  <c r="C39" i="21"/>
  <c r="D39" i="21" s="1"/>
  <c r="D40" i="21" s="1"/>
  <c r="D72" i="21" s="1"/>
  <c r="C81" i="22"/>
  <c r="D81" i="22" s="1"/>
  <c r="C101" i="21"/>
  <c r="D101" i="21" s="1"/>
  <c r="C101" i="22"/>
  <c r="D101" i="22" s="1"/>
  <c r="C84" i="22"/>
  <c r="D84" i="22" s="1"/>
  <c r="C83" i="22"/>
  <c r="D83" i="22" s="1"/>
  <c r="C73" i="22"/>
  <c r="C81" i="21"/>
  <c r="C83" i="21"/>
  <c r="D83" i="21" s="1"/>
  <c r="C102" i="20"/>
  <c r="C73" i="20"/>
  <c r="C73" i="21"/>
  <c r="C40" i="22"/>
  <c r="C72" i="22" s="1"/>
  <c r="C39" i="20"/>
  <c r="D40" i="22"/>
  <c r="D72" i="22" s="1"/>
  <c r="D55" i="22"/>
  <c r="D73" i="22" s="1"/>
  <c r="D100" i="22"/>
  <c r="D55" i="21"/>
  <c r="D73" i="21" s="1"/>
  <c r="D100" i="21"/>
  <c r="D85" i="20"/>
  <c r="D132" i="20" s="1"/>
  <c r="D55" i="20"/>
  <c r="D73" i="20" s="1"/>
  <c r="C85" i="20"/>
  <c r="D100" i="20"/>
  <c r="D38" i="20"/>
  <c r="D85" i="22" l="1"/>
  <c r="D132" i="22" s="1"/>
  <c r="D102" i="20"/>
  <c r="D106" i="20" s="1"/>
  <c r="D107" i="20" s="1"/>
  <c r="D133" i="20" s="1"/>
  <c r="C40" i="21"/>
  <c r="C72" i="21" s="1"/>
  <c r="D102" i="22"/>
  <c r="D106" i="22" s="1"/>
  <c r="D107" i="22" s="1"/>
  <c r="D133" i="22" s="1"/>
  <c r="D102" i="21"/>
  <c r="D106" i="21" s="1"/>
  <c r="D107" i="21" s="1"/>
  <c r="D133" i="21" s="1"/>
  <c r="C102" i="21"/>
  <c r="C102" i="22"/>
  <c r="C85" i="22"/>
  <c r="D75" i="21"/>
  <c r="D131" i="21" s="1"/>
  <c r="C85" i="21"/>
  <c r="D81" i="21"/>
  <c r="D85" i="21" s="1"/>
  <c r="D132" i="21" s="1"/>
  <c r="C40" i="20"/>
  <c r="C72" i="20" s="1"/>
  <c r="D39" i="20"/>
  <c r="D40" i="20" s="1"/>
  <c r="D72" i="20" s="1"/>
  <c r="D75" i="20" s="1"/>
  <c r="D75" i="22"/>
  <c r="D131" i="22" l="1"/>
  <c r="D131" i="20"/>
  <c r="C121" i="18" l="1"/>
  <c r="C101" i="18"/>
  <c r="D63" i="18"/>
  <c r="D62" i="18"/>
  <c r="C54" i="18"/>
  <c r="C81" i="18" s="1"/>
  <c r="C53" i="18"/>
  <c r="C52" i="18"/>
  <c r="C51" i="18"/>
  <c r="C50" i="18"/>
  <c r="C48" i="18"/>
  <c r="C47" i="18"/>
  <c r="C38" i="18"/>
  <c r="D30" i="18"/>
  <c r="D97" i="18" s="1"/>
  <c r="C68" i="18" l="1"/>
  <c r="D75" i="18" s="1"/>
  <c r="D37" i="18"/>
  <c r="D50" i="18"/>
  <c r="D95" i="18"/>
  <c r="D98" i="18"/>
  <c r="D47" i="18"/>
  <c r="D99" i="18"/>
  <c r="D52" i="18"/>
  <c r="D36" i="18"/>
  <c r="D38" i="18" s="1"/>
  <c r="D80" i="18"/>
  <c r="D131" i="18"/>
  <c r="C55" i="18"/>
  <c r="C39" i="18" s="1"/>
  <c r="D54" i="18"/>
  <c r="D48" i="18"/>
  <c r="D83" i="18"/>
  <c r="D96" i="18"/>
  <c r="D100" i="18"/>
  <c r="D49" i="18"/>
  <c r="D51" i="18"/>
  <c r="D53" i="18"/>
  <c r="D81" i="18"/>
  <c r="D101" i="18" l="1"/>
  <c r="D39" i="18"/>
  <c r="D40" i="18" s="1"/>
  <c r="D73" i="18" s="1"/>
  <c r="C40" i="18"/>
  <c r="C73" i="18" s="1"/>
  <c r="C74" i="18"/>
  <c r="C102" i="18"/>
  <c r="D102" i="18" s="1"/>
  <c r="D103" i="18" s="1"/>
  <c r="D107" i="18" s="1"/>
  <c r="D108" i="18" s="1"/>
  <c r="D134" i="18" s="1"/>
  <c r="D55" i="18"/>
  <c r="D74" i="18" s="1"/>
  <c r="C82" i="18"/>
  <c r="D82" i="18" s="1"/>
  <c r="C84" i="18"/>
  <c r="D84" i="18" s="1"/>
  <c r="C85" i="18"/>
  <c r="D85" i="18" s="1"/>
  <c r="D76" i="18" l="1"/>
  <c r="D132" i="18" s="1"/>
  <c r="D86" i="18"/>
  <c r="D133" i="18" s="1"/>
  <c r="C103" i="18"/>
  <c r="C86" i="18"/>
  <c r="C121" i="16" l="1"/>
  <c r="C101" i="16"/>
  <c r="D63" i="16"/>
  <c r="D62" i="16"/>
  <c r="C54" i="16"/>
  <c r="C81" i="16" s="1"/>
  <c r="C53" i="16"/>
  <c r="C52" i="16"/>
  <c r="C51" i="16"/>
  <c r="C50" i="16"/>
  <c r="C48" i="16"/>
  <c r="C47" i="16"/>
  <c r="C38" i="16"/>
  <c r="D30" i="16"/>
  <c r="D98" i="16" s="1"/>
  <c r="C121" i="15"/>
  <c r="C101" i="15"/>
  <c r="D63" i="15"/>
  <c r="D62" i="15"/>
  <c r="C54" i="15"/>
  <c r="C81" i="15" s="1"/>
  <c r="C53" i="15"/>
  <c r="C52" i="15"/>
  <c r="C51" i="15"/>
  <c r="C50" i="15"/>
  <c r="C48" i="15"/>
  <c r="C47" i="15"/>
  <c r="C38" i="15"/>
  <c r="D30" i="15"/>
  <c r="C121" i="14"/>
  <c r="C101" i="14"/>
  <c r="D63" i="14"/>
  <c r="D62" i="14"/>
  <c r="C54" i="14"/>
  <c r="C81" i="14" s="1"/>
  <c r="C53" i="14"/>
  <c r="C52" i="14"/>
  <c r="C51" i="14"/>
  <c r="C50" i="14"/>
  <c r="C48" i="14"/>
  <c r="C47" i="14"/>
  <c r="C38" i="14"/>
  <c r="D30" i="14"/>
  <c r="D97" i="14" s="1"/>
  <c r="C121" i="13"/>
  <c r="C101" i="13"/>
  <c r="D63" i="13"/>
  <c r="D62" i="13"/>
  <c r="C54" i="13"/>
  <c r="C81" i="13" s="1"/>
  <c r="C53" i="13"/>
  <c r="C52" i="13"/>
  <c r="C51" i="13"/>
  <c r="C50" i="13"/>
  <c r="C48" i="13"/>
  <c r="C47" i="13"/>
  <c r="C38" i="13"/>
  <c r="D30" i="13"/>
  <c r="C121" i="12"/>
  <c r="C101" i="12"/>
  <c r="D63" i="12"/>
  <c r="D62" i="12"/>
  <c r="C54" i="12"/>
  <c r="C81" i="12" s="1"/>
  <c r="C53" i="12"/>
  <c r="C52" i="12"/>
  <c r="C51" i="12"/>
  <c r="C50" i="12"/>
  <c r="C48" i="12"/>
  <c r="C47" i="12"/>
  <c r="C38" i="12"/>
  <c r="D30" i="12"/>
  <c r="C68" i="15" l="1"/>
  <c r="D75" i="15" s="1"/>
  <c r="D37" i="14"/>
  <c r="D47" i="14"/>
  <c r="D37" i="16"/>
  <c r="D49" i="16"/>
  <c r="D53" i="16"/>
  <c r="D80" i="16"/>
  <c r="D95" i="16"/>
  <c r="C68" i="16"/>
  <c r="D75" i="16" s="1"/>
  <c r="D99" i="16"/>
  <c r="D131" i="16"/>
  <c r="D47" i="16"/>
  <c r="D51" i="16"/>
  <c r="D36" i="16"/>
  <c r="D52" i="16"/>
  <c r="C68" i="14"/>
  <c r="D75" i="14" s="1"/>
  <c r="C68" i="13"/>
  <c r="D75" i="13" s="1"/>
  <c r="C68" i="12"/>
  <c r="D75" i="12" s="1"/>
  <c r="D48" i="15"/>
  <c r="C55" i="12"/>
  <c r="C85" i="12" s="1"/>
  <c r="D85" i="12" s="1"/>
  <c r="C55" i="13"/>
  <c r="C82" i="13" s="1"/>
  <c r="D82" i="13" s="1"/>
  <c r="C55" i="14"/>
  <c r="C85" i="14" s="1"/>
  <c r="D85" i="14" s="1"/>
  <c r="C55" i="15"/>
  <c r="C102" i="15" s="1"/>
  <c r="C55" i="16"/>
  <c r="C39" i="16" s="1"/>
  <c r="D97" i="16"/>
  <c r="D50" i="16"/>
  <c r="D81" i="16"/>
  <c r="D54" i="16"/>
  <c r="D48" i="16"/>
  <c r="D83" i="16"/>
  <c r="D96" i="16"/>
  <c r="D100" i="16"/>
  <c r="D83" i="15"/>
  <c r="D96" i="15"/>
  <c r="D100" i="15"/>
  <c r="D36" i="15"/>
  <c r="D49" i="15"/>
  <c r="D51" i="15"/>
  <c r="D53" i="15"/>
  <c r="D81" i="15"/>
  <c r="D97" i="15"/>
  <c r="D37" i="15"/>
  <c r="D47" i="15"/>
  <c r="D98" i="15"/>
  <c r="D131" i="15"/>
  <c r="D50" i="15"/>
  <c r="D52" i="15"/>
  <c r="D54" i="15"/>
  <c r="D80" i="15"/>
  <c r="D95" i="15"/>
  <c r="D99" i="15"/>
  <c r="D98" i="14"/>
  <c r="D131" i="14"/>
  <c r="D50" i="14"/>
  <c r="D52" i="14"/>
  <c r="D54" i="14"/>
  <c r="D80" i="14"/>
  <c r="D95" i="14"/>
  <c r="D99" i="14"/>
  <c r="D83" i="14"/>
  <c r="D96" i="14"/>
  <c r="D48" i="14"/>
  <c r="D100" i="14"/>
  <c r="D36" i="14"/>
  <c r="D38" i="14" s="1"/>
  <c r="D49" i="14"/>
  <c r="D51" i="14"/>
  <c r="D53" i="14"/>
  <c r="D81" i="14"/>
  <c r="D48" i="13"/>
  <c r="D83" i="13"/>
  <c r="D96" i="13"/>
  <c r="D100" i="13"/>
  <c r="D36" i="13"/>
  <c r="D49" i="13"/>
  <c r="D51" i="13"/>
  <c r="D53" i="13"/>
  <c r="D81" i="13"/>
  <c r="D97" i="13"/>
  <c r="D37" i="13"/>
  <c r="D47" i="13"/>
  <c r="D98" i="13"/>
  <c r="D131" i="13"/>
  <c r="D50" i="13"/>
  <c r="D52" i="13"/>
  <c r="D54" i="13"/>
  <c r="D80" i="13"/>
  <c r="D95" i="13"/>
  <c r="D99" i="13"/>
  <c r="D98" i="12"/>
  <c r="D131" i="12"/>
  <c r="D48" i="12"/>
  <c r="D83" i="12"/>
  <c r="D96" i="12"/>
  <c r="D100" i="12"/>
  <c r="D36" i="12"/>
  <c r="D49" i="12"/>
  <c r="D51" i="12"/>
  <c r="D53" i="12"/>
  <c r="D81" i="12"/>
  <c r="D97" i="12"/>
  <c r="D37" i="12"/>
  <c r="D47" i="12"/>
  <c r="D50" i="12"/>
  <c r="D52" i="12"/>
  <c r="D54" i="12"/>
  <c r="D80" i="12"/>
  <c r="D95" i="12"/>
  <c r="D99" i="12"/>
  <c r="D63" i="4"/>
  <c r="C102" i="12" l="1"/>
  <c r="D102" i="12" s="1"/>
  <c r="D38" i="16"/>
  <c r="C39" i="12"/>
  <c r="C40" i="12" s="1"/>
  <c r="C73" i="12" s="1"/>
  <c r="C84" i="12"/>
  <c r="D84" i="12" s="1"/>
  <c r="C74" i="12"/>
  <c r="C82" i="12"/>
  <c r="D82" i="12" s="1"/>
  <c r="C74" i="16"/>
  <c r="C85" i="16"/>
  <c r="D85" i="16" s="1"/>
  <c r="D38" i="15"/>
  <c r="C82" i="16"/>
  <c r="D82" i="16" s="1"/>
  <c r="C74" i="13"/>
  <c r="C82" i="15"/>
  <c r="D82" i="15" s="1"/>
  <c r="C74" i="15"/>
  <c r="C39" i="15"/>
  <c r="C40" i="15" s="1"/>
  <c r="C73" i="15" s="1"/>
  <c r="D101" i="16"/>
  <c r="D101" i="13"/>
  <c r="D38" i="12"/>
  <c r="C39" i="13"/>
  <c r="C40" i="13" s="1"/>
  <c r="C73" i="13" s="1"/>
  <c r="C85" i="13"/>
  <c r="D85" i="13" s="1"/>
  <c r="D55" i="14"/>
  <c r="D74" i="14" s="1"/>
  <c r="C84" i="13"/>
  <c r="D84" i="13" s="1"/>
  <c r="C102" i="13"/>
  <c r="C102" i="16"/>
  <c r="D102" i="16" s="1"/>
  <c r="D103" i="16" s="1"/>
  <c r="D107" i="16" s="1"/>
  <c r="D108" i="16" s="1"/>
  <c r="D134" i="16" s="1"/>
  <c r="C84" i="16"/>
  <c r="D84" i="16" s="1"/>
  <c r="D102" i="15"/>
  <c r="C103" i="15"/>
  <c r="C85" i="15"/>
  <c r="D85" i="15" s="1"/>
  <c r="C84" i="15"/>
  <c r="D84" i="15" s="1"/>
  <c r="C102" i="14"/>
  <c r="D102" i="14" s="1"/>
  <c r="D39" i="16"/>
  <c r="D40" i="16" s="1"/>
  <c r="D73" i="16" s="1"/>
  <c r="C40" i="16"/>
  <c r="C73" i="16" s="1"/>
  <c r="C82" i="14"/>
  <c r="C84" i="14"/>
  <c r="D84" i="14" s="1"/>
  <c r="C39" i="14"/>
  <c r="C74" i="14"/>
  <c r="D55" i="16"/>
  <c r="D74" i="16" s="1"/>
  <c r="D101" i="15"/>
  <c r="D55" i="15"/>
  <c r="D74" i="15" s="1"/>
  <c r="D101" i="14"/>
  <c r="D55" i="13"/>
  <c r="D74" i="13" s="1"/>
  <c r="D38" i="13"/>
  <c r="D39" i="12"/>
  <c r="C103" i="12"/>
  <c r="D55" i="12"/>
  <c r="D74" i="12" s="1"/>
  <c r="D101" i="12"/>
  <c r="D103" i="12" s="1"/>
  <c r="D107" i="12" s="1"/>
  <c r="D108" i="12" s="1"/>
  <c r="D134" i="12" s="1"/>
  <c r="D86" i="12" l="1"/>
  <c r="D133" i="12" s="1"/>
  <c r="C86" i="12"/>
  <c r="D86" i="15"/>
  <c r="D133" i="15" s="1"/>
  <c r="D86" i="16"/>
  <c r="D133" i="16" s="1"/>
  <c r="C86" i="16"/>
  <c r="D40" i="12"/>
  <c r="D73" i="12" s="1"/>
  <c r="D76" i="12" s="1"/>
  <c r="D132" i="12" s="1"/>
  <c r="C86" i="13"/>
  <c r="D39" i="15"/>
  <c r="D40" i="15" s="1"/>
  <c r="D73" i="15" s="1"/>
  <c r="D76" i="15" s="1"/>
  <c r="D39" i="13"/>
  <c r="D40" i="13" s="1"/>
  <c r="D73" i="13" s="1"/>
  <c r="D76" i="13" s="1"/>
  <c r="D132" i="13" s="1"/>
  <c r="D86" i="13"/>
  <c r="D133" i="13" s="1"/>
  <c r="D103" i="15"/>
  <c r="D107" i="15" s="1"/>
  <c r="D108" i="15" s="1"/>
  <c r="D134" i="15" s="1"/>
  <c r="C103" i="14"/>
  <c r="C103" i="16"/>
  <c r="D102" i="13"/>
  <c r="D103" i="13" s="1"/>
  <c r="D107" i="13" s="1"/>
  <c r="D108" i="13" s="1"/>
  <c r="D134" i="13" s="1"/>
  <c r="C103" i="13"/>
  <c r="C86" i="15"/>
  <c r="D76" i="16"/>
  <c r="D132" i="16" s="1"/>
  <c r="D103" i="14"/>
  <c r="D107" i="14" s="1"/>
  <c r="D108" i="14" s="1"/>
  <c r="D134" i="14" s="1"/>
  <c r="D82" i="14"/>
  <c r="D86" i="14" s="1"/>
  <c r="D133" i="14" s="1"/>
  <c r="C86" i="14"/>
  <c r="D39" i="14"/>
  <c r="D40" i="14" s="1"/>
  <c r="D73" i="14" s="1"/>
  <c r="D76" i="14" s="1"/>
  <c r="D132" i="14" s="1"/>
  <c r="C40" i="14"/>
  <c r="C73" i="14" s="1"/>
  <c r="D132" i="15" l="1"/>
  <c r="C121" i="4" l="1"/>
  <c r="C54" i="4"/>
  <c r="C81" i="4" s="1"/>
  <c r="C53" i="4"/>
  <c r="C52" i="4"/>
  <c r="C51" i="4"/>
  <c r="C50" i="4"/>
  <c r="C48" i="4"/>
  <c r="C47" i="4"/>
  <c r="C38" i="4"/>
  <c r="D30" i="4"/>
  <c r="D114" i="15" l="1"/>
  <c r="D135" i="15" s="1"/>
  <c r="D136" i="15" s="1"/>
  <c r="D113" i="24"/>
  <c r="D113" i="21"/>
  <c r="D113" i="20"/>
  <c r="D113" i="22"/>
  <c r="D114" i="18"/>
  <c r="D114" i="16"/>
  <c r="D135" i="16" s="1"/>
  <c r="D136" i="16" s="1"/>
  <c r="D114" i="14"/>
  <c r="D135" i="14" s="1"/>
  <c r="D136" i="14" s="1"/>
  <c r="D114" i="13"/>
  <c r="D135" i="13" s="1"/>
  <c r="D136" i="13" s="1"/>
  <c r="D114" i="12"/>
  <c r="D135" i="12" s="1"/>
  <c r="D136" i="12" s="1"/>
  <c r="D119" i="15"/>
  <c r="D120" i="15" s="1"/>
  <c r="C101" i="4"/>
  <c r="C55" i="4"/>
  <c r="C74" i="4" s="1"/>
  <c r="D62" i="4"/>
  <c r="C68" i="4" s="1"/>
  <c r="D99" i="4"/>
  <c r="D97" i="4"/>
  <c r="D95" i="4"/>
  <c r="D80" i="4"/>
  <c r="D53" i="4"/>
  <c r="D51" i="4"/>
  <c r="D49" i="4"/>
  <c r="D47" i="4"/>
  <c r="D37" i="4"/>
  <c r="D131" i="4"/>
  <c r="D83" i="4"/>
  <c r="D36" i="4"/>
  <c r="D100" i="4"/>
  <c r="D98" i="4"/>
  <c r="D96" i="4"/>
  <c r="D81" i="4"/>
  <c r="D54" i="4"/>
  <c r="D52" i="4"/>
  <c r="D50" i="4"/>
  <c r="D48" i="4"/>
  <c r="D134" i="20" l="1"/>
  <c r="D135" i="20" s="1"/>
  <c r="D118" i="20"/>
  <c r="D119" i="20" s="1"/>
  <c r="D134" i="21"/>
  <c r="D135" i="21" s="1"/>
  <c r="D118" i="21"/>
  <c r="D119" i="21" s="1"/>
  <c r="D135" i="18"/>
  <c r="D136" i="18" s="1"/>
  <c r="D119" i="18"/>
  <c r="D120" i="18" s="1"/>
  <c r="D134" i="24"/>
  <c r="D135" i="24" s="1"/>
  <c r="D118" i="24"/>
  <c r="D134" i="22"/>
  <c r="D135" i="22" s="1"/>
  <c r="D118" i="22"/>
  <c r="D119" i="22" s="1"/>
  <c r="D119" i="13"/>
  <c r="D120" i="13" s="1"/>
  <c r="D124" i="13" s="1"/>
  <c r="D119" i="16"/>
  <c r="D120" i="16" s="1"/>
  <c r="D119" i="12"/>
  <c r="D120" i="12" s="1"/>
  <c r="D119" i="14"/>
  <c r="D120" i="14" s="1"/>
  <c r="D123" i="15"/>
  <c r="D122" i="15"/>
  <c r="D121" i="15"/>
  <c r="D125" i="15" s="1"/>
  <c r="D137" i="15" s="1"/>
  <c r="D138" i="15" s="1"/>
  <c r="D124" i="15"/>
  <c r="C39" i="4"/>
  <c r="D39" i="4" s="1"/>
  <c r="D75" i="4"/>
  <c r="D114" i="4"/>
  <c r="D135" i="4" s="1"/>
  <c r="C82" i="4"/>
  <c r="D82" i="4" s="1"/>
  <c r="C85" i="4"/>
  <c r="D85" i="4" s="1"/>
  <c r="C102" i="4"/>
  <c r="D102" i="4" s="1"/>
  <c r="C84" i="4"/>
  <c r="D84" i="4" s="1"/>
  <c r="D101" i="4"/>
  <c r="D38" i="4"/>
  <c r="D55" i="4"/>
  <c r="D74" i="4" s="1"/>
  <c r="D123" i="22" l="1"/>
  <c r="D121" i="21"/>
  <c r="D123" i="21"/>
  <c r="D122" i="21"/>
  <c r="D120" i="21"/>
  <c r="D124" i="21" s="1"/>
  <c r="D136" i="21" s="1"/>
  <c r="D137" i="21" s="1"/>
  <c r="D120" i="22"/>
  <c r="D124" i="22" s="1"/>
  <c r="D136" i="22" s="1"/>
  <c r="D137" i="22" s="1"/>
  <c r="D121" i="22"/>
  <c r="D122" i="22"/>
  <c r="D119" i="24"/>
  <c r="D121" i="24" s="1"/>
  <c r="D124" i="18"/>
  <c r="D121" i="18"/>
  <c r="D125" i="18" s="1"/>
  <c r="D137" i="18" s="1"/>
  <c r="D138" i="18" s="1"/>
  <c r="D122" i="18"/>
  <c r="D123" i="18"/>
  <c r="D120" i="20"/>
  <c r="D124" i="20" s="1"/>
  <c r="D136" i="20" s="1"/>
  <c r="D137" i="20" s="1"/>
  <c r="D123" i="20"/>
  <c r="D122" i="20"/>
  <c r="D121" i="20"/>
  <c r="D122" i="13"/>
  <c r="D124" i="16"/>
  <c r="D123" i="12"/>
  <c r="D122" i="16"/>
  <c r="D123" i="16"/>
  <c r="D121" i="13"/>
  <c r="D125" i="13" s="1"/>
  <c r="D137" i="13" s="1"/>
  <c r="D138" i="13" s="1"/>
  <c r="D121" i="16"/>
  <c r="D125" i="16" s="1"/>
  <c r="D137" i="16" s="1"/>
  <c r="D138" i="16" s="1"/>
  <c r="D123" i="13"/>
  <c r="D122" i="14"/>
  <c r="D124" i="14"/>
  <c r="D121" i="12"/>
  <c r="D125" i="12" s="1"/>
  <c r="D137" i="12" s="1"/>
  <c r="D138" i="12" s="1"/>
  <c r="D123" i="14"/>
  <c r="D122" i="12"/>
  <c r="D124" i="12"/>
  <c r="D121" i="14"/>
  <c r="D125" i="14" s="1"/>
  <c r="D137" i="14" s="1"/>
  <c r="D138" i="14" s="1"/>
  <c r="D86" i="4"/>
  <c r="D133" i="4" s="1"/>
  <c r="C40" i="4"/>
  <c r="C73" i="4" s="1"/>
  <c r="D103" i="4"/>
  <c r="D107" i="4" s="1"/>
  <c r="D108" i="4" s="1"/>
  <c r="D134" i="4" s="1"/>
  <c r="C103" i="4"/>
  <c r="C86" i="4"/>
  <c r="D40" i="4"/>
  <c r="D73" i="4" s="1"/>
  <c r="D76" i="4" s="1"/>
  <c r="D132" i="4" s="1"/>
  <c r="D123" i="24" l="1"/>
  <c r="D122" i="24"/>
  <c r="D120" i="24"/>
  <c r="D124" i="24" s="1"/>
  <c r="D136" i="24" s="1"/>
  <c r="D137" i="24" s="1"/>
  <c r="D136" i="4"/>
  <c r="D119" i="4"/>
  <c r="D120" i="4" s="1"/>
  <c r="D124" i="4" l="1"/>
  <c r="D121" i="4"/>
  <c r="D125" i="4" s="1"/>
  <c r="D137" i="4" s="1"/>
  <c r="D138" i="4" s="1"/>
  <c r="D123" i="4"/>
  <c r="D122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Fabia Maria do Nascimento</author>
  </authors>
  <commentList>
    <comment ref="C62" authorId="0" shapeId="0" xr:uid="{00000000-0006-0000-0100-000001000000}">
      <text>
        <r>
          <rPr>
            <sz val="9"/>
            <color indexed="81"/>
            <rFont val="Segoe UI"/>
            <family val="2"/>
          </rPr>
          <t xml:space="preserve">A tarifa de R$ 7,95 permite a integração ônibus/metrô/cptm.
</t>
        </r>
      </text>
    </comment>
    <comment ref="C122" authorId="0" shapeId="0" xr:uid="{00000000-0006-0000-0100-000002000000}">
      <text>
        <r>
          <rPr>
            <sz val="9"/>
            <color indexed="81"/>
            <rFont val="Segoe UI"/>
            <family val="2"/>
          </rPr>
          <t xml:space="preserve">IN RFB nº 1234 de 11/01/2012 - Anexo I
http://normas.receita.fazenda.gov.br/sijut2consulta/link.action?idAto=37200&amp;visao=anotado
</t>
        </r>
      </text>
    </comment>
  </commentList>
</comments>
</file>

<file path=xl/comments1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Fabia Maria do Nascimento</author>
  </authors>
  <commentList>
    <comment ref="C62" authorId="0" shapeId="0" xr:uid="{00000000-0006-0000-0900-000001000000}">
      <text>
        <r>
          <rPr>
            <sz val="9"/>
            <color indexed="81"/>
            <rFont val="Segoe UI"/>
            <family val="2"/>
          </rPr>
          <t xml:space="preserve">A tarifa de R$ 4,50 - Decreto municipal
</t>
        </r>
      </text>
    </comment>
    <comment ref="C121" authorId="0" shapeId="0" xr:uid="{00000000-0006-0000-0900-000002000000}">
      <text>
        <r>
          <rPr>
            <sz val="9"/>
            <color indexed="81"/>
            <rFont val="Segoe UI"/>
            <family val="2"/>
          </rPr>
          <t xml:space="preserve">IN RFB nº 1234 de 11/01/2012 - Anexo I
http://normas.receita.fazenda.gov.br/sijut2consulta/link.action?idAto=37200&amp;visao=anotado
</t>
        </r>
      </text>
    </comment>
  </commentList>
</comments>
</file>

<file path=xl/comments1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Fabia Maria do Nascimento</author>
  </authors>
  <commentList>
    <comment ref="C62" authorId="0" shapeId="0" xr:uid="{00000000-0006-0000-0C00-000001000000}">
      <text>
        <r>
          <rPr>
            <sz val="9"/>
            <color indexed="81"/>
            <rFont val="Segoe UI"/>
            <family val="2"/>
          </rPr>
          <t xml:space="preserve">A tarifa de R$ 4,50 - FOZTRANS
</t>
        </r>
      </text>
    </comment>
    <comment ref="C121" authorId="0" shapeId="0" xr:uid="{00000000-0006-0000-0C00-000002000000}">
      <text>
        <r>
          <rPr>
            <sz val="9"/>
            <color indexed="81"/>
            <rFont val="Segoe UI"/>
            <family val="2"/>
          </rPr>
          <t xml:space="preserve">IN RFB nº 1234 de 11/01/2012 - Anexo I
http://normas.receita.fazenda.gov.br/sijut2consulta/link.action?idAto=37200&amp;visao=anotado
</t>
        </r>
      </text>
    </comment>
  </commentList>
</comments>
</file>

<file path=xl/comments1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Fabia Maria do Nascimento</author>
  </authors>
  <commentList>
    <comment ref="C62" authorId="0" shapeId="0" xr:uid="{00000000-0006-0000-0D00-000001000000}">
      <text>
        <r>
          <rPr>
            <sz val="9"/>
            <color indexed="81"/>
            <rFont val="Segoe UI"/>
            <family val="2"/>
          </rPr>
          <t xml:space="preserve">A tarifa de R$ 4,80 - TC Grande Londrina
</t>
        </r>
      </text>
    </comment>
    <comment ref="C121" authorId="0" shapeId="0" xr:uid="{00000000-0006-0000-0D00-000002000000}">
      <text>
        <r>
          <rPr>
            <sz val="9"/>
            <color indexed="81"/>
            <rFont val="Segoe UI"/>
            <family val="2"/>
          </rPr>
          <t xml:space="preserve">IN RFB nº 1234 de 11/01/2012 - Anexo I
http://normas.receita.fazenda.gov.br/sijut2consulta/link.action?idAto=37200&amp;visao=anotado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Fabia Maria do Nascimento</author>
  </authors>
  <commentList>
    <comment ref="C62" authorId="0" shapeId="0" xr:uid="{00000000-0006-0000-0300-000001000000}">
      <text>
        <r>
          <rPr>
            <sz val="9"/>
            <color indexed="81"/>
            <rFont val="Segoe UI"/>
            <family val="2"/>
          </rPr>
          <t xml:space="preserve">A tarifa de R$ 7,95 permite a integração ônibus/metrô/cptm.
</t>
        </r>
      </text>
    </comment>
    <comment ref="C122" authorId="0" shapeId="0" xr:uid="{00000000-0006-0000-0300-000002000000}">
      <text>
        <r>
          <rPr>
            <sz val="9"/>
            <color indexed="81"/>
            <rFont val="Segoe UI"/>
            <family val="2"/>
          </rPr>
          <t xml:space="preserve">IN RFB nº 1234 de 11/01/2012 - Anexo I
http://normas.receita.fazenda.gov.br/sijut2consulta/link.action?idAto=37200&amp;visao=anotado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Fabia Maria do Nascimento</author>
  </authors>
  <commentList>
    <comment ref="C62" authorId="0" shapeId="0" xr:uid="{00000000-0006-0000-0400-000001000000}">
      <text>
        <r>
          <rPr>
            <sz val="9"/>
            <color indexed="81"/>
            <rFont val="Segoe UI"/>
            <family val="2"/>
          </rPr>
          <t xml:space="preserve">A tarifa de R$ 7,95 permite a integração ônibus/metrô/cptm.
</t>
        </r>
      </text>
    </comment>
    <comment ref="C122" authorId="0" shapeId="0" xr:uid="{00000000-0006-0000-0400-000002000000}">
      <text>
        <r>
          <rPr>
            <sz val="9"/>
            <color indexed="81"/>
            <rFont val="Segoe UI"/>
            <family val="2"/>
          </rPr>
          <t xml:space="preserve">IN RFB nº 1234 de 11/01/2012 - Anexo I
http://normas.receita.fazenda.gov.br/sijut2consulta/link.action?idAto=37200&amp;visao=anotado
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Fabia Maria do Nascimento</author>
  </authors>
  <commentList>
    <comment ref="C62" authorId="0" shapeId="0" xr:uid="{00000000-0006-0000-0600-000001000000}">
      <text>
        <r>
          <rPr>
            <sz val="9"/>
            <color indexed="81"/>
            <rFont val="Segoe UI"/>
            <family val="2"/>
          </rPr>
          <t>Tarifa de R$ 5,00 - Ritmo Ribeirão.</t>
        </r>
      </text>
    </comment>
    <comment ref="C122" authorId="0" shapeId="0" xr:uid="{00000000-0006-0000-0600-000002000000}">
      <text>
        <r>
          <rPr>
            <sz val="9"/>
            <color indexed="81"/>
            <rFont val="Segoe UI"/>
            <family val="2"/>
          </rPr>
          <t xml:space="preserve">IN RFB nº 1234 de 11/01/2012 - Anexo I
http://normas.receita.fazenda.gov.br/sijut2consulta/link.action?idAto=37200&amp;visao=anotado
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Fabia Maria do Nascimento</author>
  </authors>
  <commentList>
    <comment ref="C62" authorId="0" shapeId="0" xr:uid="{00000000-0006-0000-0500-000001000000}">
      <text>
        <r>
          <rPr>
            <sz val="9"/>
            <color indexed="81"/>
            <rFont val="Segoe UI"/>
            <family val="2"/>
          </rPr>
          <t xml:space="preserve">Tarifa de R$ 4,30 - Pássaro Marrom.
</t>
        </r>
      </text>
    </comment>
    <comment ref="C122" authorId="0" shapeId="0" xr:uid="{00000000-0006-0000-0500-000002000000}">
      <text>
        <r>
          <rPr>
            <sz val="9"/>
            <color indexed="81"/>
            <rFont val="Segoe UI"/>
            <family val="2"/>
          </rPr>
          <t xml:space="preserve">IN RFB nº 1234 de 11/01/2012 - Anexo I
http://normas.receita.fazenda.gov.br/sijut2consulta/link.action?idAto=37200&amp;visao=anotado
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Fabia Maria do Nascimento</author>
  </authors>
  <commentList>
    <comment ref="C62" authorId="0" shapeId="0" xr:uid="{00000000-0006-0000-0800-000001000000}">
      <text>
        <r>
          <rPr>
            <sz val="9"/>
            <color indexed="81"/>
            <rFont val="Segoe UI"/>
            <family val="2"/>
          </rPr>
          <t xml:space="preserve">Tarifa de R$ 4,80 - Secretária Municipal de Trânsito.
</t>
        </r>
      </text>
    </comment>
    <comment ref="C122" authorId="0" shapeId="0" xr:uid="{00000000-0006-0000-0800-000002000000}">
      <text>
        <r>
          <rPr>
            <sz val="9"/>
            <color indexed="81"/>
            <rFont val="Segoe UI"/>
            <family val="2"/>
          </rPr>
          <t xml:space="preserve">IN RFB nº 1234 de 11/01/2012 - Anexo I
http://normas.receita.fazenda.gov.br/sijut2consulta/link.action?idAto=37200&amp;visao=anotado
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Fabia Maria do Nascimento</author>
  </authors>
  <commentList>
    <comment ref="C62" authorId="0" shapeId="0" xr:uid="{00000000-0006-0000-0700-000001000000}">
      <text>
        <r>
          <rPr>
            <sz val="9"/>
            <color indexed="81"/>
            <rFont val="Segoe UI"/>
            <family val="2"/>
          </rPr>
          <t xml:space="preserve">Tarifa de R$ 5,2 - Prefeitura de SJC
</t>
        </r>
      </text>
    </comment>
    <comment ref="C122" authorId="0" shapeId="0" xr:uid="{00000000-0006-0000-0700-000002000000}">
      <text>
        <r>
          <rPr>
            <sz val="9"/>
            <color indexed="81"/>
            <rFont val="Segoe UI"/>
            <family val="2"/>
          </rPr>
          <t xml:space="preserve">IN RFB nº 1234 de 11/01/2012 - Anexo I
http://normas.receita.fazenda.gov.br/sijut2consulta/link.action?idAto=37200&amp;visao=anotado
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Fabia Maria do Nascimento</author>
  </authors>
  <commentList>
    <comment ref="C62" authorId="0" shapeId="0" xr:uid="{00000000-0006-0000-0A00-000001000000}">
      <text>
        <r>
          <rPr>
            <sz val="9"/>
            <color indexed="81"/>
            <rFont val="Segoe UI"/>
            <family val="2"/>
          </rPr>
          <t xml:space="preserve">A tarifa de R$ 6,00
</t>
        </r>
      </text>
    </comment>
    <comment ref="C121" authorId="0" shapeId="0" xr:uid="{00000000-0006-0000-0A00-000002000000}">
      <text>
        <r>
          <rPr>
            <sz val="9"/>
            <color indexed="81"/>
            <rFont val="Segoe UI"/>
            <family val="2"/>
          </rPr>
          <t xml:space="preserve">IN RFB nº 1234 de 11/01/2012 - Anexo I
http://normas.receita.fazenda.gov.br/sijut2consulta/link.action?idAto=37200&amp;visao=anotado
</t>
        </r>
      </text>
    </comment>
  </commentList>
</comments>
</file>

<file path=xl/comments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Fabia Maria do Nascimento</author>
  </authors>
  <commentList>
    <comment ref="C62" authorId="0" shapeId="0" xr:uid="{00000000-0006-0000-0B00-000001000000}">
      <text>
        <r>
          <rPr>
            <sz val="9"/>
            <color indexed="81"/>
            <rFont val="Segoe UI"/>
            <family val="2"/>
          </rPr>
          <t xml:space="preserve">A tarifa de R$ 6,00
</t>
        </r>
      </text>
    </comment>
    <comment ref="C121" authorId="0" shapeId="0" xr:uid="{00000000-0006-0000-0B00-000002000000}">
      <text>
        <r>
          <rPr>
            <sz val="9"/>
            <color indexed="81"/>
            <rFont val="Segoe UI"/>
            <family val="2"/>
          </rPr>
          <t xml:space="preserve">IN RFB nº 1234 de 11/01/2012 - Anexo I
http://normas.receita.fazenda.gov.br/sijut2consulta/link.action?idAto=37200&amp;visao=anotado
</t>
        </r>
      </text>
    </comment>
  </commentList>
</comments>
</file>

<file path=xl/sharedStrings.xml><?xml version="1.0" encoding="utf-8"?>
<sst xmlns="http://schemas.openxmlformats.org/spreadsheetml/2006/main" count="2456" uniqueCount="170">
  <si>
    <t>LOGOTIPO</t>
  </si>
  <si>
    <t>RAZÃO SOCIAL:</t>
  </si>
  <si>
    <t>CNPJ:</t>
  </si>
  <si>
    <t>ENDEREÇO:</t>
  </si>
  <si>
    <t>FONE:</t>
  </si>
  <si>
    <r>
      <t>N</t>
    </r>
    <r>
      <rPr>
        <strike/>
        <sz val="10"/>
        <color indexed="8"/>
        <rFont val="Ecofont Vera Sans"/>
        <family val="2"/>
      </rPr>
      <t>º</t>
    </r>
    <r>
      <rPr>
        <sz val="10"/>
        <color indexed="8"/>
        <rFont val="Ecofont Vera Sans"/>
        <family val="2"/>
      </rPr>
      <t xml:space="preserve"> Processo </t>
    </r>
  </si>
  <si>
    <t>Licitação Nº</t>
  </si>
  <si>
    <t>OBS: Os licitantes devem preencher os campos marcados em amarelo</t>
  </si>
  <si>
    <t>A</t>
  </si>
  <si>
    <t xml:space="preserve">Data de apresentação da proposta (dia/mês/ano) </t>
  </si>
  <si>
    <t>B</t>
  </si>
  <si>
    <t xml:space="preserve">Município/UF </t>
  </si>
  <si>
    <t>C</t>
  </si>
  <si>
    <t>Ano do Acordo, Convenção ou Dissídio Coletivo</t>
  </si>
  <si>
    <t>D</t>
  </si>
  <si>
    <t>Nº de Registro da Convenção Coletiva de Trabalho no M.T.E</t>
  </si>
  <si>
    <t>E</t>
  </si>
  <si>
    <t>Nº de meses de execução contratual</t>
  </si>
  <si>
    <t>MÃO-DE-OBRA VINCULADA À EXECUÇÃO CONTRATUAL</t>
  </si>
  <si>
    <t>Dados complementares para composição dos custos referente à mão-de-obra</t>
  </si>
  <si>
    <t>Tipo de serviço (mesmo serviço com características distintas)</t>
  </si>
  <si>
    <t>Classificação Brasileira de Ocupações (CBO)</t>
  </si>
  <si>
    <t>Salário normativo da categoria profissional</t>
  </si>
  <si>
    <t>Categoria profissional (vinculada à execução contratual)</t>
  </si>
  <si>
    <t>Data base da categoria (dia/mês/ano)</t>
  </si>
  <si>
    <t>MÓDULO 1: COMPOSIÇÃO DA REMUNERAÇÃO</t>
  </si>
  <si>
    <t>Composição da Remuneração</t>
  </si>
  <si>
    <t>Valor (R$)</t>
  </si>
  <si>
    <t>Salário Base</t>
  </si>
  <si>
    <t>Outros (especificar)</t>
  </si>
  <si>
    <t>TOTAL DO MÓDULO 1</t>
  </si>
  <si>
    <r>
      <rPr>
        <b/>
        <sz val="9"/>
        <color indexed="8"/>
        <rFont val="Ecofont Vera Sans"/>
        <family val="2"/>
      </rPr>
      <t>Nota 1:</t>
    </r>
    <r>
      <rPr>
        <sz val="9"/>
        <color indexed="8"/>
        <rFont val="Ecofont Vera Sans"/>
        <family val="2"/>
      </rPr>
      <t xml:space="preserve"> O módulo 1 refere- se ao valor mensal devido ao empregado pela prestação do serviço no período de 12 meses.</t>
    </r>
  </si>
  <si>
    <t>MÓDULO 2:  ENCARGOS E BENEFÍCIOS ANUAIS, MENSAIS E DIÁRIOS</t>
  </si>
  <si>
    <t>Submódulo 2.1 – 13º (décimo terceiro) Salário, Férias e Adicional de Férias</t>
  </si>
  <si>
    <t>2.1</t>
  </si>
  <si>
    <t>13º (décimo terceiro) Salário, Férias e Adicional de Férias</t>
  </si>
  <si>
    <t>%</t>
  </si>
  <si>
    <r>
      <t xml:space="preserve">13 º Salário </t>
    </r>
    <r>
      <rPr>
        <b/>
        <sz val="10"/>
        <rFont val="Ecofont Vera Sans"/>
        <family val="2"/>
      </rPr>
      <t>(1/12)</t>
    </r>
  </si>
  <si>
    <r>
      <t xml:space="preserve">Férias e Adicional de Férias </t>
    </r>
    <r>
      <rPr>
        <b/>
        <sz val="10"/>
        <rFont val="Ecofont Vera Sans"/>
        <family val="2"/>
      </rPr>
      <t>(*apenas adicional de férias do titular)</t>
    </r>
  </si>
  <si>
    <t>SUBTOTAL DO SUBMÓDULO 2.1</t>
  </si>
  <si>
    <t>Incidência do submódulo 2.2 sobre o submódulo 2.1</t>
  </si>
  <si>
    <t>TOTAL DO SUBMÓDULO 2.1</t>
  </si>
  <si>
    <r>
      <rPr>
        <b/>
        <sz val="10"/>
        <color indexed="8"/>
        <rFont val="Ecofont Vera Sans"/>
        <family val="2"/>
      </rPr>
      <t>Nota 1:</t>
    </r>
    <r>
      <rPr>
        <sz val="10"/>
        <color indexed="8"/>
        <rFont val="Ecofont Vera Sans"/>
        <family val="2"/>
      </rPr>
      <t xml:space="preserve"> Como a planilha de custos e formação de preços é calculada mensalmente, provisiona-se proporcionalmente 1/12 (um doze avos) dos valores referentes à gratificação natalina, férias e adicional de férias </t>
    </r>
    <r>
      <rPr>
        <b/>
        <sz val="10"/>
        <color indexed="8"/>
        <rFont val="Ecofont Vera Sans"/>
        <family val="2"/>
      </rPr>
      <t>(Redação dada pela Instrução Normativa nº 7, de 2018)</t>
    </r>
  </si>
  <si>
    <r>
      <rPr>
        <b/>
        <sz val="10"/>
        <color indexed="8"/>
        <rFont val="Ecofont Vera Sans"/>
        <family val="2"/>
      </rPr>
      <t xml:space="preserve">Nota 2: </t>
    </r>
    <r>
      <rPr>
        <sz val="10"/>
        <color indexed="8"/>
        <rFont val="Ecofont Vera Sans"/>
        <family val="2"/>
      </rPr>
      <t>O adicional de férias contido no submódulo 2.1 corresponde a 1/3 (um terço) da remuneração que por sua vez é dividido por 12 (doze) conforme Nota 1 acima</t>
    </r>
  </si>
  <si>
    <r>
      <rPr>
        <b/>
        <sz val="10"/>
        <color indexed="8"/>
        <rFont val="Ecofont Vera Sans"/>
        <family val="2"/>
      </rPr>
      <t xml:space="preserve">Nota 3: </t>
    </r>
    <r>
      <rPr>
        <sz val="10"/>
        <color indexed="8"/>
        <rFont val="Ecofont Vera Sans"/>
        <family val="2"/>
      </rPr>
      <t xml:space="preserve">Levando em consideração a vigência contratual prevista no art. 57 da Lei nº 8.666, de 23 de junho de 1993, a rubrica férias tem como objetivo principal suprir a necessidade do pagamento das férias remuneradas ao final do contrato de 12 meses. Esta rubrica, quando da prorrogação contratual, torna-se custo não renovável </t>
    </r>
    <r>
      <rPr>
        <b/>
        <sz val="10"/>
        <color indexed="8"/>
        <rFont val="Ecofont Vera Sans"/>
        <family val="2"/>
      </rPr>
      <t>(Incluído pela Instrução Normativa nº 7, de 2018)</t>
    </r>
  </si>
  <si>
    <t>Submódulo 2.2 - Encargos Previdenciários (GPS), Fundo de Garantia por Tempo de Serviço (FGTS) e outras contribuições.</t>
  </si>
  <si>
    <t>2.2</t>
  </si>
  <si>
    <t>GPS, FGTS e outras contribuições</t>
  </si>
  <si>
    <t>INSS</t>
  </si>
  <si>
    <t>Salário Educação</t>
  </si>
  <si>
    <t>SAT</t>
  </si>
  <si>
    <t>SESC ou SESI</t>
  </si>
  <si>
    <t>SENAI- SENAC</t>
  </si>
  <si>
    <t>F</t>
  </si>
  <si>
    <t>SEBRAE</t>
  </si>
  <si>
    <t>G</t>
  </si>
  <si>
    <t>INCRA</t>
  </si>
  <si>
    <t>H</t>
  </si>
  <si>
    <t>FGTS</t>
  </si>
  <si>
    <t>TOTAL DO SUBMÓDULO 2.2</t>
  </si>
  <si>
    <r>
      <rPr>
        <b/>
        <sz val="10"/>
        <color indexed="8"/>
        <rFont val="Ecofont Vera Sans"/>
        <family val="2"/>
      </rPr>
      <t>Nota 1:</t>
    </r>
    <r>
      <rPr>
        <sz val="10"/>
        <color indexed="8"/>
        <rFont val="Ecofont Vera Sans"/>
        <family val="2"/>
      </rPr>
      <t xml:space="preserve"> Os percentuais dos encargos previdenciários, do FGTS e demais contribuições são aqueles estabelecidos pela legislação vigente</t>
    </r>
  </si>
  <si>
    <r>
      <rPr>
        <b/>
        <sz val="10"/>
        <color indexed="8"/>
        <rFont val="Ecofont Vera Sans"/>
        <family val="2"/>
      </rPr>
      <t xml:space="preserve">Nota 2: </t>
    </r>
    <r>
      <rPr>
        <sz val="10"/>
        <color indexed="8"/>
        <rFont val="Ecofont Vera Sans"/>
        <family val="2"/>
      </rPr>
      <t>O SAT a depender do grau de risco do serviço irá variar entre 1%, para risco leve, de 2%, para risco médio, e de 3% de risco grave</t>
    </r>
  </si>
  <si>
    <r>
      <rPr>
        <b/>
        <sz val="10"/>
        <color indexed="8"/>
        <rFont val="Ecofont Vera Sans"/>
        <family val="2"/>
      </rPr>
      <t>Nota 3:</t>
    </r>
    <r>
      <rPr>
        <sz val="10"/>
        <color indexed="8"/>
        <rFont val="Ecofont Vera Sans"/>
        <family val="2"/>
      </rPr>
      <t xml:space="preserve"> Esses percentuais incidem sobre o Módulo 1, o Submódulo 2.1 (Redação dada pela Instrução Normativa nº 7, de 2018)</t>
    </r>
  </si>
  <si>
    <t>Submódulo 2.3 – Benefícios Mensais e Diários</t>
  </si>
  <si>
    <t>2.3</t>
  </si>
  <si>
    <t>Benefícios Mensais e Diários</t>
  </si>
  <si>
    <t>Valor Mensal (R$)</t>
  </si>
  <si>
    <r>
      <t xml:space="preserve">Transporte </t>
    </r>
    <r>
      <rPr>
        <sz val="8"/>
        <color indexed="8"/>
        <rFont val="Ecofont Vera Sans"/>
        <family val="2"/>
      </rPr>
      <t>(considerando 22 dias úteis)</t>
    </r>
  </si>
  <si>
    <t>TOTAL DO SUBMÓDULO 2.3</t>
  </si>
  <si>
    <t>* Não será admitida a inclusão de benefícios que onerem apenas o tomador de serviços, nos termos do PARECER N.º 15/2014/CPLC/DEPCONSU/PGF/AGU</t>
  </si>
  <si>
    <t>QUADRO RESUMO DO MÓDULO 2- ENCARGOS E BENEFÍCIOS ANUAIS, MENSAIS E DIÁRIOS</t>
  </si>
  <si>
    <t>Encargos e Benefícios Anuais, Mensais e diarios</t>
  </si>
  <si>
    <t>-</t>
  </si>
  <si>
    <t>TOTAL DO MÓDULO 2</t>
  </si>
  <si>
    <t>MÓDULO 3: PROVISÃO PARA RESCISÃO (REDAÇÃO DADA PELA INSTRUÇÃO NORMATIVA Nº 7, DE 2018)</t>
  </si>
  <si>
    <t>Provisão para Rescisão</t>
  </si>
  <si>
    <t>Aviso prévio indenizado</t>
  </si>
  <si>
    <r>
      <t xml:space="preserve">Incidência do FGTS sobre o aviso prévio indenizado
</t>
    </r>
    <r>
      <rPr>
        <sz val="9"/>
        <color indexed="10"/>
        <rFont val="Ecofont Vera Sans"/>
        <family val="2"/>
      </rPr>
      <t>Memória de Cálculo: [8% X (% do Aviso Prévio Indenizado)]</t>
    </r>
  </si>
  <si>
    <r>
      <t xml:space="preserve">Multa sobre FGTS e contribuições sociais sobre o aviso prévio indenizado
</t>
    </r>
    <r>
      <rPr>
        <sz val="9"/>
        <color indexed="10"/>
        <rFont val="Ecofont Vera Sans"/>
        <family val="2"/>
      </rPr>
      <t>Memória de Cálculo: [40% X (% do Submódulo 2.2) X (% do Aviso Prévio Indenizado)]</t>
    </r>
  </si>
  <si>
    <t>Aviso prévio trabalhado</t>
  </si>
  <si>
    <r>
      <t xml:space="preserve">Incidência de GPS, FGTS e outras contribuições sobre o aviso prévio trabalhado
</t>
    </r>
    <r>
      <rPr>
        <sz val="9"/>
        <color indexed="10"/>
        <rFont val="Ecofont Vera Sans"/>
        <family val="2"/>
      </rPr>
      <t>Memória de Cálculo: [(% do Submódulo 2.2) X (% do Aviso Prévio Trabalhado)]</t>
    </r>
  </si>
  <si>
    <r>
      <t xml:space="preserve">Multa sobre o FGTS e contribuições sociais sobre o aviso prévio trabalhado
</t>
    </r>
    <r>
      <rPr>
        <sz val="9"/>
        <color indexed="10"/>
        <rFont val="Ecofont Vera Sans"/>
        <family val="2"/>
      </rPr>
      <t>Memória de Cálculo: [40% X (% do Submódulo 2.2) X (% do Aviso Prévio Trabalhado)]</t>
    </r>
  </si>
  <si>
    <t>TOTAL DO MÓDULO 3</t>
  </si>
  <si>
    <r>
      <t xml:space="preserve">Nota: </t>
    </r>
    <r>
      <rPr>
        <sz val="9"/>
        <color indexed="8"/>
        <rFont val="Ecofont Vera Sans"/>
        <family val="2"/>
      </rPr>
      <t>De  acordo  com  o  entendimento  do  TCU  no  Acórdão  nº  1.186/2017  -  Plenário,  a  a  parcela  mensal  a  título de  aviso  prévio  trabalhado  será  no  percentual  máximo  de  1,94%  no  primeiro  ano,  e,  em caso  de  prorrogação  do  contrato,  o  percentual  máximo  dessa  parcela  será  de  0,194%  a cada  ano  de  prorrogação,  a  ser  incluído  por  ocasião  da  formulação  do  aditivo  da prorrogação  do  contrato,  conforme  a  Lei  12.506/2011.</t>
    </r>
  </si>
  <si>
    <t>MÓDULO 4: CUSTO DE REPOSIÇÃO DO PROFISSIONAL AUSENTE</t>
  </si>
  <si>
    <r>
      <rPr>
        <b/>
        <sz val="10"/>
        <color indexed="8"/>
        <rFont val="Ecofont Vera Sans"/>
        <family val="2"/>
      </rPr>
      <t>Nota 1:</t>
    </r>
    <r>
      <rPr>
        <sz val="10"/>
        <color indexed="8"/>
        <rFont val="Ecofont Vera Sans"/>
        <family val="2"/>
      </rPr>
      <t xml:space="preserve"> Os itens que contemplam o módulo 4 se referem ao custo dos dias trabalhados pelo repositor/substituto, quando o empregado alocado na prestação de serviços estiver ausente, conforme as previsões estabelecidas na legislação </t>
    </r>
    <r>
      <rPr>
        <b/>
        <sz val="10"/>
        <color indexed="8"/>
        <rFont val="Ecofont Vera Sans"/>
        <family val="2"/>
      </rPr>
      <t>(Redação dada pela Instrução Normativa nº 7, de 2018)</t>
    </r>
  </si>
  <si>
    <t>Submódulo 4.1 – Substituto nas Ausências Legais (Redação dada pela Instrução Normativa nº 7, de 2018)</t>
  </si>
  <si>
    <t>4.1</t>
  </si>
  <si>
    <t>Ausências Legais</t>
  </si>
  <si>
    <r>
      <t xml:space="preserve">Substituto na cobertura de férias </t>
    </r>
    <r>
      <rPr>
        <b/>
        <sz val="10"/>
        <color indexed="8"/>
        <rFont val="Ecofont Vera Sans"/>
        <family val="2"/>
      </rPr>
      <t>(*salário substituto + 1/12 avos 13º + 1/12 avos férias + 1/12 avos adicional de férias)</t>
    </r>
  </si>
  <si>
    <t>Substituto na cobertura de ausências legais</t>
  </si>
  <si>
    <t>Substituto na cobertura de licença paternidade</t>
  </si>
  <si>
    <t>Substituto na cobertura de ausência por acidente de trabalho</t>
  </si>
  <si>
    <t>Substituto na cobertura de afastamento maternidade</t>
  </si>
  <si>
    <t>Substituto na cobertura de outras ausências</t>
  </si>
  <si>
    <t>SUBTOTAL DO SUBMÓDULO 4.1</t>
  </si>
  <si>
    <t>Incidência do submódulo 2.2 sobre o submódulo 4.1</t>
  </si>
  <si>
    <t>TOTAL DO SUBMÓDULO 4.1</t>
  </si>
  <si>
    <t>QUADRO-RESUMO DO MÓDULO 4 – CUSTO DE REPOSIÇÃO DO PROFISSIONAL AUSENTE (REDAÇÃO DADA PELA INSTRUÇÃO NORMATIVA Nº 7, DE 2018)</t>
  </si>
  <si>
    <t>Custo de Reposição do Profissional Ausente</t>
  </si>
  <si>
    <t>Substituto nas ausências legais</t>
  </si>
  <si>
    <t>TOTAL DO MÓDULO 4</t>
  </si>
  <si>
    <t>MÓDULO 5: INSUMOS DIVERSOS</t>
  </si>
  <si>
    <t>Insumos Diversos</t>
  </si>
  <si>
    <t>Uniformes</t>
  </si>
  <si>
    <t>TOTAL DO MÓDULO 5</t>
  </si>
  <si>
    <r>
      <rPr>
        <b/>
        <sz val="9"/>
        <color indexed="8"/>
        <rFont val="Ecofont Vera Sans"/>
        <family val="2"/>
      </rPr>
      <t>Nota:</t>
    </r>
    <r>
      <rPr>
        <sz val="9"/>
        <color indexed="8"/>
        <rFont val="Ecofont Vera Sans"/>
        <family val="2"/>
      </rPr>
      <t xml:space="preserve"> Valores mensais por empregado</t>
    </r>
  </si>
  <si>
    <t>MÓDULO 6: CUSTOS INDIRETOS, TRIBUTOS E LUCRO</t>
  </si>
  <si>
    <t>Custos Indiretos, Tributos e Lucro</t>
  </si>
  <si>
    <t>Custos Indiretos</t>
  </si>
  <si>
    <t>Lucro</t>
  </si>
  <si>
    <t>Tributos</t>
  </si>
  <si>
    <t>PIS</t>
  </si>
  <si>
    <t>COFINS</t>
  </si>
  <si>
    <t>ISS</t>
  </si>
  <si>
    <t>TOTAL DO MÓDULO 6</t>
  </si>
  <si>
    <r>
      <rPr>
        <b/>
        <sz val="10"/>
        <color indexed="8"/>
        <rFont val="Ecofont Vera Sans"/>
        <family val="2"/>
      </rPr>
      <t>Nota 1</t>
    </r>
    <r>
      <rPr>
        <sz val="10"/>
        <color indexed="8"/>
        <rFont val="Ecofont Vera Sans"/>
        <family val="2"/>
      </rPr>
      <t>: Custos indiretos, tributos e lucro por empregado</t>
    </r>
  </si>
  <si>
    <r>
      <rPr>
        <b/>
        <sz val="10"/>
        <color indexed="8"/>
        <rFont val="Ecofont Vera Sans"/>
        <family val="2"/>
      </rPr>
      <t>Nota2:</t>
    </r>
    <r>
      <rPr>
        <sz val="10"/>
        <color indexed="8"/>
        <rFont val="Ecofont Vera Sans"/>
        <family val="2"/>
      </rPr>
      <t xml:space="preserve"> O valor referente a  tributos é obtido aplicando-se percentual sobre o valor do faturamento</t>
    </r>
  </si>
  <si>
    <t>2. QUADRO RESUMO DO CUSTO POR EMPREGADO</t>
  </si>
  <si>
    <t>Mão-de-obra vinculada à execução contratual (valor por empregado)</t>
  </si>
  <si>
    <t>(R$)</t>
  </si>
  <si>
    <t>Módulo 1 – Composição da Remuneração</t>
  </si>
  <si>
    <t>Módulo 2 – Encargos e Benefícios Anuais, Mensais e Diários</t>
  </si>
  <si>
    <t>Módulo 3- Provisão para Rescisão</t>
  </si>
  <si>
    <t>Módulo 4- Custo de Reposição do Profissional Ausente</t>
  </si>
  <si>
    <t>Módulo 5- Insumos Diversos</t>
  </si>
  <si>
    <t>Subtotal (A + B +C+ D+ E)</t>
  </si>
  <si>
    <t>Módulo 6- Custos indiretos, tributos e lucro</t>
  </si>
  <si>
    <t>Valor total por empregado</t>
  </si>
  <si>
    <t>São Paulo/SP</t>
  </si>
  <si>
    <t>Valor unitário (R$)</t>
  </si>
  <si>
    <t>Auxiliar Administrativo</t>
  </si>
  <si>
    <t>4110-05</t>
  </si>
  <si>
    <r>
      <t>Auxílio Alimentação</t>
    </r>
    <r>
      <rPr>
        <sz val="8"/>
        <rFont val="Ecofont Vera Sans"/>
        <family val="2"/>
      </rPr>
      <t xml:space="preserve"> (considerando 22 dias úteis)</t>
    </r>
    <r>
      <rPr>
        <sz val="10"/>
        <rFont val="Ecofont Vera Sans"/>
        <family val="2"/>
      </rPr>
      <t xml:space="preserve"> </t>
    </r>
    <r>
      <rPr>
        <sz val="8"/>
        <rFont val="Ecofont Vera Sans"/>
      </rPr>
      <t>- cláusula 21ª da CCT</t>
    </r>
  </si>
  <si>
    <r>
      <rPr>
        <sz val="10"/>
        <rFont val="Ecofont Vera Sans"/>
      </rPr>
      <t>Cesta básica</t>
    </r>
    <r>
      <rPr>
        <sz val="8"/>
        <rFont val="Ecofont Vera Sans"/>
      </rPr>
      <t xml:space="preserve"> - cláusula 21ª da CCT</t>
    </r>
  </si>
  <si>
    <r>
      <t xml:space="preserve">Auxílio Odontológico - </t>
    </r>
    <r>
      <rPr>
        <sz val="8"/>
        <rFont val="Ecofont Vera Sans"/>
      </rPr>
      <t>cláusula 26ª da CCT</t>
    </r>
  </si>
  <si>
    <r>
      <t xml:space="preserve">Seguro de Vida - </t>
    </r>
    <r>
      <rPr>
        <sz val="8"/>
        <color theme="1"/>
        <rFont val="Ecofont Vera Sans"/>
      </rPr>
      <t>clausula 25ª da CCT</t>
    </r>
  </si>
  <si>
    <t>Roseira/SP</t>
  </si>
  <si>
    <t>Ribeirão Preto/SP</t>
  </si>
  <si>
    <t>São Paulo (Tietê)/SP</t>
  </si>
  <si>
    <t>Assistente Administrativo</t>
  </si>
  <si>
    <t>4110-10</t>
  </si>
  <si>
    <t>TOTAL</t>
  </si>
  <si>
    <t>ITEM</t>
  </si>
  <si>
    <t>Curitiba/PR</t>
  </si>
  <si>
    <t>São José dos Campos/SP</t>
  </si>
  <si>
    <t>São José do Rio Preto/SP</t>
  </si>
  <si>
    <t>Cascavel/PR</t>
  </si>
  <si>
    <t>DIVISÃO</t>
  </si>
  <si>
    <t>Londrinal/PR</t>
  </si>
  <si>
    <t>SERVIÇOS DE APOIO ADMINISTRATIVO</t>
  </si>
  <si>
    <t>DESCRIÇÃO/LOCAL DE PRESTAÇÃO DOS SERVIÇOS</t>
  </si>
  <si>
    <t>Assistente Administrativo II - CBO 4110-10 - Rua Formosa, 367 - 26º andar - Centro - São Paulo/SP - CEP: 01049-911</t>
  </si>
  <si>
    <t>Auxiliar Administrativo - CBO 4110-05 - Rua Formosa, 367 - 26º andar - Centro - São Paulo/SP - CEP: 01049-911</t>
  </si>
  <si>
    <t>Auxiliar Administrativo - CBO 4110-05 - Terminal Rodoviário Carvalho Pinto (Tietê) Avenida Cruzeiro do Sul, 1800, Santana - São Paulo/SP - CEP: 02030-000</t>
  </si>
  <si>
    <t>Auxiliar Administrativo - CBO 4110-05 - Terminal Rodoviário de Ribeirão Preto Avenida Gerônimo Gonçalves, 640 - Centro, Ribeirão Preto/SP - CEP: 14010-040</t>
  </si>
  <si>
    <t>Auxiliar Administrativo - CBO 4110-05 - Rodovia Presidente Dutra, km.   78+600mt - s/n - Pista Norte Roseira/SP CEP  12589-899</t>
  </si>
  <si>
    <t>Auxiliar Administrativo - CBO 4110-05 - Estação Rodoviária Governador Laudo Natel - Praça Paul Percy Harris, s/nº - Centro - São José do Rio Preto/SP - CEP: 15010-010</t>
  </si>
  <si>
    <t>Auxiliar Administrativo - CBO 4110-05 - Rodoviária Frederico Ozanan - Rua Itororó, 221 - Jardim Paulista - São José dos Campos - CEP: 12216-440</t>
  </si>
  <si>
    <t>Auxiliar Administrativo - CBO 4110-05 - Rua Carlos Pioli, 133 - Bom Retiro - Curitiba/PR - CEP: 80520-170</t>
  </si>
  <si>
    <t>Auxiliar Administrativo - CBO 4110-05 - Estação Rodoferroviária de Curitiba - Av. Pres. Affonso Camargo, 330 - sala 14 - Jd. Botânico - Curitiba/PR - CEP: 80060-090</t>
  </si>
  <si>
    <t>Auxiliar Administrativo - CBO 4110-05 - Terminal Rodoviário Dra. Helenice Tolentino - Av. Assunção, 1757 - sala 125C -  Alto Alegre - Cascavel/PR - CEP: 85805-030</t>
  </si>
  <si>
    <t>Auxiliar Administrativo - CBO 4110-05 - Terminal Ferroviário Internacional Miguel Samek - Av. Costa e Silva, 1601 - sala 125 - Pq. Presidente - Foz do Iguaçu/PR CEP: 85863-375</t>
  </si>
  <si>
    <t>Auxiliar Administrativo - CBO 4110-05 - Terminal Rodoviário José Garcia Vilar - Av. Dez de Dezembro, 1830 - Centro - Londrina/PR - CEP: 86026-980</t>
  </si>
  <si>
    <t>QUANTIDADE</t>
  </si>
  <si>
    <r>
      <t>Auxílio Alimentação</t>
    </r>
    <r>
      <rPr>
        <sz val="8"/>
        <rFont val="Ecofont Vera Sans"/>
        <family val="2"/>
      </rPr>
      <t xml:space="preserve"> (sem faltas no mês) </t>
    </r>
    <r>
      <rPr>
        <sz val="8"/>
        <rFont val="Ecofont Vera Sans"/>
      </rPr>
      <t>- cláusula 12ª da CCT</t>
    </r>
  </si>
  <si>
    <r>
      <t xml:space="preserve">Assistência médica  - </t>
    </r>
    <r>
      <rPr>
        <sz val="8"/>
        <rFont val="Ecofont Vera Sans"/>
      </rPr>
      <t>cláusula 16ª da CCT</t>
    </r>
  </si>
  <si>
    <r>
      <t xml:space="preserve">Benefício Social Familiar - </t>
    </r>
    <r>
      <rPr>
        <sz val="8"/>
        <rFont val="Ecofont Vera Sans"/>
      </rPr>
      <t>cláusula 17ª da CCT</t>
    </r>
  </si>
  <si>
    <t>50500.185486/2023-89</t>
  </si>
  <si>
    <t>36/2023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</si>
</sst>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&quot;R$&quot;\ * #,##0.00_-;\-&quot;R$&quot;\ * #,##0.00_-;_-&quot;R$&quot;\ * &quot;-&quot;??_-;_-@_-"/>
    <numFmt numFmtId="165" formatCode="0.0000%"/>
  </numFmts>
  <fonts count="2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Ecofont Vera Sans"/>
      <family val="2"/>
    </font>
    <font>
      <sz val="9"/>
      <color theme="1"/>
      <name val="Ecofont Vera Sans"/>
      <family val="2"/>
    </font>
    <font>
      <strike/>
      <sz val="10"/>
      <color indexed="8"/>
      <name val="Ecofont Vera Sans"/>
      <family val="2"/>
    </font>
    <font>
      <sz val="10"/>
      <color indexed="8"/>
      <name val="Ecofont Vera Sans"/>
      <family val="2"/>
    </font>
    <font>
      <b/>
      <sz val="10"/>
      <color theme="1"/>
      <name val="Ecofont Vera Sans"/>
      <family val="2"/>
    </font>
    <font>
      <b/>
      <i/>
      <sz val="9"/>
      <color theme="1"/>
      <name val="Ecofont Vera Sans"/>
      <family val="2"/>
    </font>
    <font>
      <sz val="8"/>
      <name val="Ecofont Vera Sans"/>
      <family val="2"/>
    </font>
    <font>
      <b/>
      <sz val="9"/>
      <color theme="1"/>
      <name val="Ecofont Vera Sans"/>
      <family val="2"/>
    </font>
    <font>
      <sz val="10"/>
      <color theme="1"/>
      <name val="Times New Roman"/>
      <family val="1"/>
    </font>
    <font>
      <b/>
      <sz val="9"/>
      <color indexed="8"/>
      <name val="Ecofont Vera Sans"/>
      <family val="2"/>
    </font>
    <font>
      <sz val="9"/>
      <color indexed="8"/>
      <name val="Ecofont Vera Sans"/>
      <family val="2"/>
    </font>
    <font>
      <sz val="10"/>
      <name val="Ecofont Vera Sans"/>
      <family val="2"/>
    </font>
    <font>
      <b/>
      <sz val="10"/>
      <name val="Ecofont Vera Sans"/>
      <family val="2"/>
    </font>
    <font>
      <b/>
      <sz val="10"/>
      <color indexed="8"/>
      <name val="Ecofont Vera Sans"/>
      <family val="2"/>
    </font>
    <font>
      <sz val="8"/>
      <color indexed="8"/>
      <name val="Ecofont Vera Sans"/>
      <family val="2"/>
    </font>
    <font>
      <sz val="9"/>
      <color indexed="10"/>
      <name val="Ecofont Vera Sans"/>
      <family val="2"/>
    </font>
    <font>
      <sz val="8"/>
      <name val="Ecofont Vera Sans"/>
    </font>
    <font>
      <sz val="8"/>
      <color theme="1"/>
      <name val="Ecofont Vera Sans"/>
    </font>
    <font>
      <sz val="9"/>
      <color indexed="81"/>
      <name val="Segoe UI"/>
      <family val="2"/>
    </font>
    <font>
      <sz val="10"/>
      <name val="Ecofont Vera Sans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52">
    <xf numFmtId="0" fontId="0" fillId="0" borderId="0" xfId="0"/>
    <xf numFmtId="0" fontId="2" fillId="2" borderId="1" xfId="0" applyFont="1" applyFill="1" applyBorder="1" applyProtection="1">
      <protection locked="0"/>
    </xf>
    <xf numFmtId="0" fontId="3" fillId="0" borderId="0" xfId="0" applyFont="1" applyProtection="1">
      <protection hidden="1"/>
    </xf>
    <xf numFmtId="0" fontId="2" fillId="2" borderId="4" xfId="0" applyFont="1" applyFill="1" applyBorder="1" applyProtection="1">
      <protection locked="0"/>
    </xf>
    <xf numFmtId="0" fontId="3" fillId="0" borderId="2" xfId="0" applyFont="1" applyBorder="1" applyProtection="1">
      <protection locked="0"/>
    </xf>
    <xf numFmtId="0" fontId="3" fillId="0" borderId="3" xfId="0" applyFont="1" applyBorder="1" applyProtection="1">
      <protection locked="0"/>
    </xf>
    <xf numFmtId="0" fontId="3" fillId="0" borderId="0" xfId="0" applyFont="1" applyProtection="1">
      <protection locked="0"/>
    </xf>
    <xf numFmtId="0" fontId="3" fillId="0" borderId="5" xfId="0" applyFont="1" applyBorder="1" applyProtection="1">
      <protection locked="0"/>
    </xf>
    <xf numFmtId="0" fontId="2" fillId="0" borderId="0" xfId="0" applyFont="1" applyAlignment="1" applyProtection="1">
      <alignment horizontal="center" vertical="center" wrapText="1"/>
      <protection hidden="1"/>
    </xf>
    <xf numFmtId="0" fontId="2" fillId="2" borderId="9" xfId="0" applyFont="1" applyFill="1" applyBorder="1" applyAlignment="1" applyProtection="1">
      <alignment horizontal="center" vertical="center" wrapText="1"/>
      <protection hidden="1"/>
    </xf>
    <xf numFmtId="14" fontId="2" fillId="2" borderId="9" xfId="0" applyNumberFormat="1" applyFont="1" applyFill="1" applyBorder="1" applyAlignment="1" applyProtection="1">
      <alignment horizontal="center" vertical="center" wrapText="1"/>
      <protection locked="0"/>
    </xf>
    <xf numFmtId="0" fontId="6" fillId="2" borderId="9" xfId="0" applyFont="1" applyFill="1" applyBorder="1" applyAlignment="1" applyProtection="1">
      <alignment horizontal="center" vertical="center" wrapText="1"/>
      <protection hidden="1"/>
    </xf>
    <xf numFmtId="0" fontId="2" fillId="2" borderId="9" xfId="0" applyFont="1" applyFill="1" applyBorder="1" applyAlignment="1" applyProtection="1">
      <alignment horizontal="center" vertical="center" wrapText="1"/>
      <protection locked="0"/>
    </xf>
    <xf numFmtId="49" fontId="2" fillId="2" borderId="9" xfId="0" applyNumberFormat="1" applyFont="1" applyFill="1" applyBorder="1" applyAlignment="1" applyProtection="1">
      <alignment horizontal="center" vertical="center" wrapText="1"/>
      <protection locked="0"/>
    </xf>
    <xf numFmtId="0" fontId="3" fillId="2" borderId="0" xfId="0" applyFont="1" applyFill="1" applyAlignment="1" applyProtection="1">
      <alignment horizontal="center" vertical="center" wrapText="1"/>
      <protection hidden="1"/>
    </xf>
    <xf numFmtId="0" fontId="3" fillId="2" borderId="0" xfId="0" applyFont="1" applyFill="1" applyAlignment="1" applyProtection="1">
      <alignment horizontal="left" vertical="top" wrapText="1"/>
      <protection hidden="1"/>
    </xf>
    <xf numFmtId="0" fontId="2" fillId="2" borderId="0" xfId="0" applyFont="1" applyFill="1" applyAlignment="1" applyProtection="1">
      <alignment horizontal="center" vertical="center" wrapText="1"/>
      <protection hidden="1"/>
    </xf>
    <xf numFmtId="0" fontId="10" fillId="2" borderId="0" xfId="0" applyFont="1" applyFill="1" applyAlignment="1" applyProtection="1">
      <alignment vertical="center" wrapText="1"/>
      <protection hidden="1"/>
    </xf>
    <xf numFmtId="0" fontId="6" fillId="2" borderId="9" xfId="0" applyFont="1" applyFill="1" applyBorder="1" applyAlignment="1" applyProtection="1">
      <alignment horizontal="center" wrapText="1"/>
      <protection hidden="1"/>
    </xf>
    <xf numFmtId="0" fontId="2" fillId="2" borderId="9" xfId="0" applyFont="1" applyFill="1" applyBorder="1" applyAlignment="1" applyProtection="1">
      <alignment horizontal="center" wrapText="1"/>
      <protection hidden="1"/>
    </xf>
    <xf numFmtId="164" fontId="2" fillId="2" borderId="9" xfId="1" applyFont="1" applyFill="1" applyBorder="1" applyAlignment="1" applyProtection="1">
      <alignment horizontal="center" wrapText="1"/>
      <protection locked="0"/>
    </xf>
    <xf numFmtId="164" fontId="6" fillId="2" borderId="9" xfId="1" applyFont="1" applyFill="1" applyBorder="1" applyAlignment="1" applyProtection="1">
      <alignment horizontal="center" wrapText="1"/>
      <protection hidden="1"/>
    </xf>
    <xf numFmtId="0" fontId="6" fillId="4" borderId="9" xfId="0" applyFont="1" applyFill="1" applyBorder="1" applyAlignment="1" applyProtection="1">
      <alignment horizontal="center" wrapText="1"/>
      <protection hidden="1"/>
    </xf>
    <xf numFmtId="0" fontId="13" fillId="2" borderId="9" xfId="0" applyFont="1" applyFill="1" applyBorder="1" applyAlignment="1" applyProtection="1">
      <alignment horizontal="center" wrapText="1"/>
      <protection hidden="1"/>
    </xf>
    <xf numFmtId="0" fontId="13" fillId="2" borderId="9" xfId="0" applyFont="1" applyFill="1" applyBorder="1" applyAlignment="1" applyProtection="1">
      <alignment vertical="top" wrapText="1"/>
      <protection hidden="1"/>
    </xf>
    <xf numFmtId="10" fontId="13" fillId="2" borderId="9" xfId="2" applyNumberFormat="1" applyFont="1" applyFill="1" applyBorder="1" applyAlignment="1" applyProtection="1">
      <alignment horizontal="center" vertical="top" wrapText="1"/>
      <protection hidden="1"/>
    </xf>
    <xf numFmtId="164" fontId="13" fillId="2" borderId="9" xfId="1" applyFont="1" applyFill="1" applyBorder="1" applyAlignment="1" applyProtection="1">
      <alignment horizontal="center" vertical="top" wrapText="1"/>
      <protection hidden="1"/>
    </xf>
    <xf numFmtId="10" fontId="6" fillId="4" borderId="9" xfId="1" applyNumberFormat="1" applyFont="1" applyFill="1" applyBorder="1" applyAlignment="1" applyProtection="1">
      <alignment horizontal="center" vertical="top" wrapText="1"/>
      <protection hidden="1"/>
    </xf>
    <xf numFmtId="164" fontId="6" fillId="4" borderId="9" xfId="1" applyFont="1" applyFill="1" applyBorder="1" applyAlignment="1" applyProtection="1">
      <alignment horizontal="center" vertical="top" wrapText="1"/>
      <protection hidden="1"/>
    </xf>
    <xf numFmtId="0" fontId="6" fillId="0" borderId="4" xfId="0" applyFont="1" applyBorder="1" applyAlignment="1" applyProtection="1">
      <alignment horizontal="center"/>
      <protection hidden="1"/>
    </xf>
    <xf numFmtId="0" fontId="6" fillId="0" borderId="0" xfId="0" applyFont="1" applyAlignment="1" applyProtection="1">
      <alignment horizontal="center"/>
      <protection hidden="1"/>
    </xf>
    <xf numFmtId="0" fontId="14" fillId="4" borderId="9" xfId="0" applyFont="1" applyFill="1" applyBorder="1" applyAlignment="1" applyProtection="1">
      <alignment horizontal="center" wrapText="1"/>
      <protection hidden="1"/>
    </xf>
    <xf numFmtId="0" fontId="13" fillId="0" borderId="9" xfId="0" applyFont="1" applyBorder="1" applyAlignment="1" applyProtection="1">
      <alignment horizontal="center" wrapText="1"/>
      <protection hidden="1"/>
    </xf>
    <xf numFmtId="0" fontId="13" fillId="0" borderId="9" xfId="0" applyFont="1" applyBorder="1" applyAlignment="1" applyProtection="1">
      <alignment vertical="top" wrapText="1"/>
      <protection hidden="1"/>
    </xf>
    <xf numFmtId="10" fontId="13" fillId="0" borderId="9" xfId="2" applyNumberFormat="1" applyFont="1" applyFill="1" applyBorder="1" applyAlignment="1" applyProtection="1">
      <alignment horizontal="center" wrapText="1"/>
      <protection hidden="1"/>
    </xf>
    <xf numFmtId="164" fontId="13" fillId="0" borderId="9" xfId="1" applyFont="1" applyFill="1" applyBorder="1" applyAlignment="1" applyProtection="1">
      <alignment horizontal="center" wrapText="1"/>
      <protection hidden="1"/>
    </xf>
    <xf numFmtId="10" fontId="14" fillId="4" borderId="9" xfId="2" applyNumberFormat="1" applyFont="1" applyFill="1" applyBorder="1" applyAlignment="1" applyProtection="1">
      <alignment horizontal="center" wrapText="1"/>
      <protection hidden="1"/>
    </xf>
    <xf numFmtId="164" fontId="14" fillId="4" borderId="9" xfId="1" applyFont="1" applyFill="1" applyBorder="1" applyAlignment="1" applyProtection="1">
      <alignment horizontal="center" wrapText="1"/>
      <protection hidden="1"/>
    </xf>
    <xf numFmtId="0" fontId="6" fillId="5" borderId="9" xfId="0" applyFont="1" applyFill="1" applyBorder="1" applyAlignment="1" applyProtection="1">
      <alignment horizontal="center" wrapText="1"/>
      <protection hidden="1"/>
    </xf>
    <xf numFmtId="0" fontId="2" fillId="0" borderId="9" xfId="0" applyFont="1" applyBorder="1" applyAlignment="1" applyProtection="1">
      <alignment horizontal="center" wrapText="1"/>
      <protection hidden="1"/>
    </xf>
    <xf numFmtId="0" fontId="2" fillId="2" borderId="9" xfId="0" applyFont="1" applyFill="1" applyBorder="1" applyAlignment="1" applyProtection="1">
      <alignment wrapText="1"/>
      <protection hidden="1"/>
    </xf>
    <xf numFmtId="0" fontId="13" fillId="2" borderId="9" xfId="0" applyFont="1" applyFill="1" applyBorder="1" applyAlignment="1" applyProtection="1">
      <alignment horizontal="left" vertical="center" wrapText="1"/>
      <protection hidden="1"/>
    </xf>
    <xf numFmtId="0" fontId="13" fillId="2" borderId="9" xfId="0" applyFont="1" applyFill="1" applyBorder="1" applyAlignment="1" applyProtection="1">
      <alignment vertical="center" wrapText="1"/>
      <protection hidden="1"/>
    </xf>
    <xf numFmtId="0" fontId="2" fillId="2" borderId="9" xfId="0" applyFont="1" applyFill="1" applyBorder="1" applyAlignment="1" applyProtection="1">
      <alignment vertical="center" wrapText="1"/>
      <protection hidden="1"/>
    </xf>
    <xf numFmtId="0" fontId="2" fillId="4" borderId="9" xfId="0" applyFont="1" applyFill="1" applyBorder="1" applyAlignment="1" applyProtection="1">
      <alignment wrapText="1"/>
      <protection hidden="1"/>
    </xf>
    <xf numFmtId="0" fontId="2" fillId="2" borderId="9" xfId="0" applyFont="1" applyFill="1" applyBorder="1" applyAlignment="1" applyProtection="1">
      <alignment vertical="top" wrapText="1"/>
      <protection hidden="1"/>
    </xf>
    <xf numFmtId="10" fontId="2" fillId="2" borderId="9" xfId="1" applyNumberFormat="1" applyFont="1" applyFill="1" applyBorder="1" applyAlignment="1" applyProtection="1">
      <alignment horizontal="center" wrapText="1"/>
      <protection hidden="1"/>
    </xf>
    <xf numFmtId="164" fontId="2" fillId="2" borderId="9" xfId="1" applyFont="1" applyFill="1" applyBorder="1" applyAlignment="1" applyProtection="1">
      <alignment horizontal="center" wrapText="1"/>
      <protection hidden="1"/>
    </xf>
    <xf numFmtId="10" fontId="6" fillId="4" borderId="9" xfId="1" applyNumberFormat="1" applyFont="1" applyFill="1" applyBorder="1" applyAlignment="1" applyProtection="1">
      <alignment horizontal="center" wrapText="1"/>
      <protection hidden="1"/>
    </xf>
    <xf numFmtId="164" fontId="6" fillId="4" borderId="9" xfId="1" applyFont="1" applyFill="1" applyBorder="1" applyAlignment="1" applyProtection="1">
      <alignment horizontal="center" wrapText="1"/>
      <protection hidden="1"/>
    </xf>
    <xf numFmtId="0" fontId="3" fillId="0" borderId="4" xfId="0" applyFont="1" applyBorder="1" applyAlignment="1" applyProtection="1">
      <alignment horizontal="center"/>
      <protection hidden="1"/>
    </xf>
    <xf numFmtId="0" fontId="3" fillId="0" borderId="0" xfId="0" applyFont="1" applyAlignment="1" applyProtection="1">
      <alignment horizontal="center"/>
      <protection hidden="1"/>
    </xf>
    <xf numFmtId="165" fontId="2" fillId="2" borderId="9" xfId="2" applyNumberFormat="1" applyFont="1" applyFill="1" applyBorder="1" applyAlignment="1" applyProtection="1">
      <alignment horizontal="center" vertical="center" wrapText="1"/>
      <protection locked="0"/>
    </xf>
    <xf numFmtId="165" fontId="6" fillId="4" borderId="9" xfId="2" applyNumberFormat="1" applyFont="1" applyFill="1" applyBorder="1" applyAlignment="1" applyProtection="1">
      <alignment horizontal="center" wrapText="1"/>
      <protection hidden="1"/>
    </xf>
    <xf numFmtId="0" fontId="6" fillId="0" borderId="4" xfId="0" applyFont="1" applyBorder="1" applyAlignment="1" applyProtection="1">
      <alignment horizontal="center" wrapText="1"/>
      <protection hidden="1"/>
    </xf>
    <xf numFmtId="0" fontId="6" fillId="0" borderId="0" xfId="0" applyFont="1" applyAlignment="1" applyProtection="1">
      <alignment horizontal="center" wrapText="1"/>
      <protection hidden="1"/>
    </xf>
    <xf numFmtId="10" fontId="2" fillId="2" borderId="9" xfId="2" applyNumberFormat="1" applyFont="1" applyFill="1" applyBorder="1" applyAlignment="1" applyProtection="1">
      <alignment horizontal="center" vertical="center" wrapText="1"/>
      <protection locked="0"/>
    </xf>
    <xf numFmtId="10" fontId="6" fillId="4" borderId="9" xfId="2" applyNumberFormat="1" applyFont="1" applyFill="1" applyBorder="1" applyAlignment="1" applyProtection="1">
      <alignment horizontal="center" wrapText="1"/>
      <protection hidden="1"/>
    </xf>
    <xf numFmtId="10" fontId="2" fillId="2" borderId="9" xfId="2" applyNumberFormat="1" applyFont="1" applyFill="1" applyBorder="1" applyAlignment="1" applyProtection="1">
      <alignment horizontal="center" vertical="center" wrapText="1"/>
      <protection hidden="1"/>
    </xf>
    <xf numFmtId="164" fontId="2" fillId="2" borderId="9" xfId="1" applyFont="1" applyFill="1" applyBorder="1" applyAlignment="1" applyProtection="1">
      <alignment horizontal="center" vertical="center" wrapText="1"/>
      <protection hidden="1"/>
    </xf>
    <xf numFmtId="0" fontId="2" fillId="0" borderId="9" xfId="0" applyFont="1" applyBorder="1" applyAlignment="1" applyProtection="1">
      <alignment vertical="top" wrapText="1"/>
      <protection hidden="1"/>
    </xf>
    <xf numFmtId="164" fontId="2" fillId="0" borderId="9" xfId="1" applyFont="1" applyBorder="1" applyAlignment="1" applyProtection="1">
      <alignment horizontal="center" vertical="center" wrapText="1"/>
      <protection hidden="1"/>
    </xf>
    <xf numFmtId="10" fontId="6" fillId="2" borderId="9" xfId="2" applyNumberFormat="1" applyFont="1" applyFill="1" applyBorder="1" applyAlignment="1" applyProtection="1">
      <alignment horizontal="center" wrapText="1"/>
      <protection hidden="1"/>
    </xf>
    <xf numFmtId="164" fontId="6" fillId="0" borderId="9" xfId="1" applyFont="1" applyBorder="1" applyAlignment="1" applyProtection="1">
      <alignment horizontal="center" vertical="center" wrapText="1"/>
      <protection hidden="1"/>
    </xf>
    <xf numFmtId="0" fontId="2" fillId="0" borderId="9" xfId="0" applyFont="1" applyBorder="1" applyAlignment="1" applyProtection="1">
      <alignment wrapText="1"/>
      <protection hidden="1"/>
    </xf>
    <xf numFmtId="0" fontId="6" fillId="4" borderId="9" xfId="0" applyFont="1" applyFill="1" applyBorder="1" applyAlignment="1" applyProtection="1">
      <alignment horizontal="center" vertical="top" wrapText="1"/>
      <protection hidden="1"/>
    </xf>
    <xf numFmtId="0" fontId="5" fillId="2" borderId="13" xfId="0" applyFont="1" applyFill="1" applyBorder="1"/>
    <xf numFmtId="0" fontId="3" fillId="0" borderId="2" xfId="0" applyFont="1" applyBorder="1" applyProtection="1">
      <protection hidden="1"/>
    </xf>
    <xf numFmtId="0" fontId="2" fillId="2" borderId="9" xfId="0" applyFont="1" applyFill="1" applyBorder="1" applyAlignment="1" applyProtection="1">
      <alignment horizontal="center" vertical="top" wrapText="1"/>
      <protection hidden="1"/>
    </xf>
    <xf numFmtId="164" fontId="3" fillId="0" borderId="0" xfId="0" applyNumberFormat="1" applyFont="1" applyProtection="1">
      <protection hidden="1"/>
    </xf>
    <xf numFmtId="10" fontId="2" fillId="3" borderId="9" xfId="2" applyNumberFormat="1" applyFont="1" applyFill="1" applyBorder="1" applyAlignment="1" applyProtection="1">
      <alignment horizontal="center" wrapText="1"/>
      <protection locked="0"/>
    </xf>
    <xf numFmtId="0" fontId="13" fillId="2" borderId="9" xfId="0" applyFont="1" applyFill="1" applyBorder="1" applyAlignment="1" applyProtection="1">
      <alignment horizontal="center" vertical="center" wrapText="1"/>
      <protection hidden="1"/>
    </xf>
    <xf numFmtId="10" fontId="13" fillId="2" borderId="9" xfId="2" applyNumberFormat="1" applyFont="1" applyFill="1" applyBorder="1" applyAlignment="1" applyProtection="1">
      <alignment horizontal="center" vertical="center" wrapText="1"/>
      <protection hidden="1"/>
    </xf>
    <xf numFmtId="164" fontId="13" fillId="2" borderId="9" xfId="1" applyFont="1" applyFill="1" applyBorder="1" applyAlignment="1" applyProtection="1">
      <alignment horizontal="center" vertical="center" wrapText="1"/>
      <protection hidden="1"/>
    </xf>
    <xf numFmtId="164" fontId="2" fillId="2" borderId="9" xfId="1" applyFont="1" applyFill="1" applyBorder="1" applyAlignment="1" applyProtection="1">
      <alignment horizontal="center" vertical="center" wrapText="1"/>
      <protection locked="0"/>
    </xf>
    <xf numFmtId="0" fontId="2" fillId="0" borderId="9" xfId="0" applyFont="1" applyBorder="1" applyAlignment="1" applyProtection="1">
      <alignment horizontal="center" vertical="center" wrapText="1"/>
      <protection hidden="1"/>
    </xf>
    <xf numFmtId="10" fontId="2" fillId="2" borderId="9" xfId="1" applyNumberFormat="1" applyFont="1" applyFill="1" applyBorder="1" applyAlignment="1" applyProtection="1">
      <alignment horizontal="center" vertical="center" wrapText="1"/>
      <protection hidden="1"/>
    </xf>
    <xf numFmtId="10" fontId="6" fillId="4" borderId="9" xfId="2" applyNumberFormat="1" applyFont="1" applyFill="1" applyBorder="1" applyAlignment="1" applyProtection="1">
      <alignment horizontal="center" vertical="center" wrapText="1"/>
      <protection hidden="1"/>
    </xf>
    <xf numFmtId="164" fontId="6" fillId="4" borderId="9" xfId="1" applyFont="1" applyFill="1" applyBorder="1" applyAlignment="1" applyProtection="1">
      <alignment horizontal="center" vertical="center" wrapText="1"/>
      <protection hidden="1"/>
    </xf>
    <xf numFmtId="4" fontId="2" fillId="3" borderId="9" xfId="0" applyNumberFormat="1" applyFont="1" applyFill="1" applyBorder="1" applyAlignment="1" applyProtection="1">
      <alignment horizontal="center" vertical="center" wrapText="1"/>
      <protection hidden="1"/>
    </xf>
    <xf numFmtId="164" fontId="2" fillId="3" borderId="9" xfId="1" applyFont="1" applyFill="1" applyBorder="1" applyAlignment="1" applyProtection="1">
      <alignment horizontal="center" wrapText="1"/>
      <protection locked="0"/>
    </xf>
    <xf numFmtId="164" fontId="13" fillId="3" borderId="9" xfId="1" applyFont="1" applyFill="1" applyBorder="1" applyAlignment="1" applyProtection="1">
      <alignment horizontal="center" wrapText="1"/>
      <protection hidden="1"/>
    </xf>
    <xf numFmtId="164" fontId="2" fillId="3" borderId="9" xfId="1" applyFont="1" applyFill="1" applyBorder="1" applyAlignment="1" applyProtection="1">
      <alignment horizontal="center" vertical="center" wrapText="1"/>
      <protection locked="0"/>
    </xf>
    <xf numFmtId="10" fontId="2" fillId="3" borderId="9" xfId="2" applyNumberFormat="1" applyFont="1" applyFill="1" applyBorder="1" applyAlignment="1" applyProtection="1">
      <alignment horizontal="center" vertical="center" wrapText="1"/>
      <protection locked="0"/>
    </xf>
    <xf numFmtId="164" fontId="2" fillId="3" borderId="9" xfId="1" applyFont="1" applyFill="1" applyBorder="1" applyAlignment="1" applyProtection="1">
      <alignment horizontal="center" wrapText="1"/>
      <protection hidden="1"/>
    </xf>
    <xf numFmtId="10" fontId="13" fillId="3" borderId="9" xfId="2" applyNumberFormat="1" applyFont="1" applyFill="1" applyBorder="1" applyAlignment="1" applyProtection="1">
      <alignment horizontal="center" wrapText="1"/>
      <protection hidden="1"/>
    </xf>
    <xf numFmtId="0" fontId="18" fillId="2" borderId="9" xfId="0" applyFont="1" applyFill="1" applyBorder="1" applyAlignment="1" applyProtection="1">
      <alignment horizontal="left" vertical="center" wrapText="1"/>
      <protection hidden="1"/>
    </xf>
    <xf numFmtId="0" fontId="0" fillId="0" borderId="9" xfId="0" applyBorder="1" applyAlignment="1">
      <alignment horizontal="center" vertical="center"/>
    </xf>
    <xf numFmtId="0" fontId="22" fillId="8" borderId="9" xfId="0" applyFont="1" applyFill="1" applyBorder="1" applyAlignment="1">
      <alignment horizontal="center" vertical="center"/>
    </xf>
    <xf numFmtId="164" fontId="2" fillId="0" borderId="9" xfId="1" applyFont="1" applyFill="1" applyBorder="1" applyAlignment="1" applyProtection="1">
      <alignment horizontal="center" wrapText="1"/>
      <protection hidden="1"/>
    </xf>
    <xf numFmtId="0" fontId="23" fillId="8" borderId="9" xfId="0" applyFont="1" applyFill="1" applyBorder="1" applyAlignment="1">
      <alignment horizontal="center" vertical="center" wrapText="1"/>
    </xf>
    <xf numFmtId="0" fontId="24" fillId="0" borderId="9" xfId="0" applyFont="1" applyBorder="1" applyAlignment="1">
      <alignment horizontal="center" vertical="center" wrapText="1"/>
    </xf>
    <xf numFmtId="0" fontId="2" fillId="2" borderId="9" xfId="0" applyFont="1" applyFill="1" applyBorder="1" applyAlignment="1" applyProtection="1">
      <alignment horizontal="left" vertical="center" wrapText="1"/>
      <protection hidden="1"/>
    </xf>
    <xf numFmtId="0" fontId="2" fillId="0" borderId="9" xfId="0" applyFont="1" applyBorder="1" applyAlignment="1" applyProtection="1">
      <alignment horizontal="left" vertical="center" wrapText="1"/>
      <protection hidden="1"/>
    </xf>
    <xf numFmtId="0" fontId="2" fillId="0" borderId="9" xfId="0" applyFont="1" applyBorder="1" applyAlignment="1" applyProtection="1">
      <alignment horizontal="center" vertical="center" wrapText="1"/>
      <protection hidden="1"/>
    </xf>
    <xf numFmtId="49" fontId="2" fillId="0" borderId="9" xfId="0" applyNumberFormat="1" applyFont="1" applyBorder="1" applyAlignment="1" applyProtection="1">
      <alignment horizontal="center" vertical="center" wrapText="1"/>
      <protection hidden="1"/>
    </xf>
    <xf numFmtId="0" fontId="2" fillId="2" borderId="11" xfId="0" applyFont="1" applyFill="1" applyBorder="1" applyAlignment="1" applyProtection="1">
      <alignment horizontal="left" vertical="center" wrapText="1"/>
      <protection hidden="1"/>
    </xf>
    <xf numFmtId="0" fontId="2" fillId="2" borderId="10" xfId="0" applyFont="1" applyFill="1" applyBorder="1" applyAlignment="1" applyProtection="1">
      <alignment horizontal="left" vertical="center" wrapText="1"/>
      <protection hidden="1"/>
    </xf>
    <xf numFmtId="0" fontId="6" fillId="2" borderId="0" xfId="0" applyFont="1" applyFill="1" applyAlignment="1" applyProtection="1">
      <alignment horizontal="center" vertical="center" wrapText="1"/>
      <protection hidden="1"/>
    </xf>
    <xf numFmtId="0" fontId="6" fillId="2" borderId="9" xfId="0" applyFont="1" applyFill="1" applyBorder="1" applyAlignment="1" applyProtection="1">
      <alignment horizontal="center" vertical="center" wrapText="1"/>
      <protection hidden="1"/>
    </xf>
    <xf numFmtId="0" fontId="6" fillId="0" borderId="4" xfId="0" applyFont="1" applyBorder="1" applyAlignment="1" applyProtection="1">
      <alignment horizontal="center"/>
      <protection hidden="1"/>
    </xf>
    <xf numFmtId="0" fontId="6" fillId="0" borderId="0" xfId="0" applyFont="1" applyAlignment="1" applyProtection="1">
      <alignment horizontal="center"/>
      <protection hidden="1"/>
    </xf>
    <xf numFmtId="0" fontId="6" fillId="2" borderId="11" xfId="0" applyFont="1" applyFill="1" applyBorder="1" applyAlignment="1" applyProtection="1">
      <alignment horizontal="center" vertical="top" wrapText="1"/>
      <protection hidden="1"/>
    </xf>
    <xf numFmtId="0" fontId="6" fillId="2" borderId="12" xfId="0" applyFont="1" applyFill="1" applyBorder="1" applyAlignment="1" applyProtection="1">
      <alignment horizontal="center" vertical="top" wrapText="1"/>
      <protection hidden="1"/>
    </xf>
    <xf numFmtId="0" fontId="6" fillId="2" borderId="10" xfId="0" applyFont="1" applyFill="1" applyBorder="1" applyAlignment="1" applyProtection="1">
      <alignment horizontal="center" vertical="top" wrapText="1"/>
      <protection hidden="1"/>
    </xf>
    <xf numFmtId="0" fontId="3" fillId="0" borderId="1" xfId="0" applyFont="1" applyBorder="1" applyAlignment="1" applyProtection="1">
      <alignment horizontal="left" wrapText="1"/>
      <protection hidden="1"/>
    </xf>
    <xf numFmtId="0" fontId="3" fillId="0" borderId="2" xfId="0" applyFont="1" applyBorder="1" applyAlignment="1" applyProtection="1">
      <alignment horizontal="left" wrapText="1"/>
      <protection hidden="1"/>
    </xf>
    <xf numFmtId="0" fontId="6" fillId="0" borderId="4" xfId="0" applyFont="1" applyBorder="1" applyAlignment="1" applyProtection="1">
      <alignment horizontal="center" wrapText="1"/>
      <protection hidden="1"/>
    </xf>
    <xf numFmtId="0" fontId="6" fillId="0" borderId="0" xfId="0" applyFont="1" applyAlignment="1" applyProtection="1">
      <alignment horizontal="center" wrapText="1"/>
      <protection hidden="1"/>
    </xf>
    <xf numFmtId="0" fontId="6" fillId="4" borderId="9" xfId="0" applyFont="1" applyFill="1" applyBorder="1" applyAlignment="1" applyProtection="1">
      <alignment horizontal="center" vertical="top" wrapText="1"/>
      <protection hidden="1"/>
    </xf>
    <xf numFmtId="0" fontId="2" fillId="2" borderId="1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2" fillId="2" borderId="0" xfId="0" applyFont="1" applyFill="1" applyAlignment="1">
      <alignment horizontal="left" vertical="center" wrapText="1"/>
    </xf>
    <xf numFmtId="0" fontId="2" fillId="2" borderId="5" xfId="0" applyFont="1" applyFill="1" applyBorder="1" applyAlignment="1">
      <alignment horizontal="left" vertical="center" wrapText="1"/>
    </xf>
    <xf numFmtId="0" fontId="2" fillId="2" borderId="6" xfId="0" applyFont="1" applyFill="1" applyBorder="1" applyAlignment="1">
      <alignment horizontal="left" vertical="center" wrapText="1"/>
    </xf>
    <xf numFmtId="0" fontId="2" fillId="2" borderId="7" xfId="0" applyFont="1" applyFill="1" applyBorder="1" applyAlignment="1">
      <alignment horizontal="left" vertical="center" wrapText="1"/>
    </xf>
    <xf numFmtId="0" fontId="2" fillId="2" borderId="8" xfId="0" applyFont="1" applyFill="1" applyBorder="1" applyAlignment="1">
      <alignment horizontal="left" vertical="center" wrapText="1"/>
    </xf>
    <xf numFmtId="0" fontId="14" fillId="4" borderId="9" xfId="0" applyFont="1" applyFill="1" applyBorder="1" applyAlignment="1" applyProtection="1">
      <alignment horizontal="center" vertical="top" wrapText="1"/>
      <protection hidden="1"/>
    </xf>
    <xf numFmtId="164" fontId="2" fillId="3" borderId="11" xfId="1" applyFont="1" applyFill="1" applyBorder="1" applyAlignment="1" applyProtection="1">
      <alignment horizontal="center" vertical="center" wrapText="1"/>
      <protection locked="0"/>
    </xf>
    <xf numFmtId="164" fontId="2" fillId="3" borderId="10" xfId="1" applyFont="1" applyFill="1" applyBorder="1" applyAlignment="1" applyProtection="1">
      <alignment horizontal="center" vertical="center" wrapText="1"/>
      <protection locked="0"/>
    </xf>
    <xf numFmtId="164" fontId="2" fillId="3" borderId="11" xfId="1" applyFont="1" applyFill="1" applyBorder="1" applyAlignment="1" applyProtection="1">
      <alignment horizontal="left" vertical="center" wrapText="1"/>
      <protection locked="0"/>
    </xf>
    <xf numFmtId="164" fontId="2" fillId="3" borderId="10" xfId="1" applyFont="1" applyFill="1" applyBorder="1" applyAlignment="1" applyProtection="1">
      <alignment horizontal="left" vertical="center" wrapText="1"/>
      <protection locked="0"/>
    </xf>
    <xf numFmtId="0" fontId="6" fillId="4" borderId="11" xfId="0" applyFont="1" applyFill="1" applyBorder="1" applyAlignment="1" applyProtection="1">
      <alignment horizontal="center" vertical="center" wrapText="1"/>
      <protection hidden="1"/>
    </xf>
    <xf numFmtId="0" fontId="6" fillId="4" borderId="10" xfId="0" applyFont="1" applyFill="1" applyBorder="1" applyAlignment="1" applyProtection="1">
      <alignment horizontal="center" vertical="center" wrapText="1"/>
      <protection hidden="1"/>
    </xf>
    <xf numFmtId="164" fontId="6" fillId="4" borderId="11" xfId="1" applyFont="1" applyFill="1" applyBorder="1" applyAlignment="1" applyProtection="1">
      <alignment horizontal="center" vertical="center" wrapText="1"/>
      <protection hidden="1"/>
    </xf>
    <xf numFmtId="164" fontId="6" fillId="4" borderId="10" xfId="1" applyFont="1" applyFill="1" applyBorder="1" applyAlignment="1" applyProtection="1">
      <alignment horizontal="center" vertical="center" wrapText="1"/>
      <protection hidden="1"/>
    </xf>
    <xf numFmtId="0" fontId="3" fillId="6" borderId="1" xfId="0" applyFont="1" applyFill="1" applyBorder="1" applyAlignment="1" applyProtection="1">
      <alignment horizontal="center" wrapText="1"/>
      <protection hidden="1"/>
    </xf>
    <xf numFmtId="0" fontId="3" fillId="6" borderId="2" xfId="0" applyFont="1" applyFill="1" applyBorder="1" applyAlignment="1" applyProtection="1">
      <alignment horizontal="center" wrapText="1"/>
      <protection hidden="1"/>
    </xf>
    <xf numFmtId="0" fontId="3" fillId="0" borderId="1" xfId="0" applyFont="1" applyBorder="1" applyAlignment="1" applyProtection="1">
      <alignment horizontal="center"/>
      <protection hidden="1"/>
    </xf>
    <xf numFmtId="0" fontId="3" fillId="0" borderId="2" xfId="0" applyFont="1" applyBorder="1" applyAlignment="1" applyProtection="1">
      <alignment horizontal="center"/>
      <protection hidden="1"/>
    </xf>
    <xf numFmtId="0" fontId="9" fillId="2" borderId="1" xfId="0" applyFont="1" applyFill="1" applyBorder="1" applyAlignment="1" applyProtection="1">
      <alignment horizontal="left" vertical="top" wrapText="1"/>
      <protection hidden="1"/>
    </xf>
    <xf numFmtId="0" fontId="9" fillId="2" borderId="2" xfId="0" applyFont="1" applyFill="1" applyBorder="1" applyAlignment="1" applyProtection="1">
      <alignment horizontal="left" vertical="top" wrapText="1"/>
      <protection hidden="1"/>
    </xf>
    <xf numFmtId="0" fontId="2" fillId="0" borderId="11" xfId="0" applyFont="1" applyBorder="1" applyAlignment="1" applyProtection="1">
      <alignment horizontal="left" vertical="center" wrapText="1"/>
      <protection hidden="1"/>
    </xf>
    <xf numFmtId="0" fontId="2" fillId="0" borderId="12" xfId="0" applyFont="1" applyBorder="1" applyAlignment="1" applyProtection="1">
      <alignment horizontal="left" vertical="center" wrapText="1"/>
      <protection hidden="1"/>
    </xf>
    <xf numFmtId="0" fontId="2" fillId="0" borderId="10" xfId="0" applyFont="1" applyBorder="1" applyAlignment="1" applyProtection="1">
      <alignment horizontal="left" vertical="center" wrapText="1"/>
      <protection hidden="1"/>
    </xf>
    <xf numFmtId="0" fontId="6" fillId="4" borderId="9" xfId="0" applyFont="1" applyFill="1" applyBorder="1" applyAlignment="1" applyProtection="1">
      <alignment horizontal="center" vertical="center" wrapText="1"/>
      <protection hidden="1"/>
    </xf>
    <xf numFmtId="0" fontId="6" fillId="4" borderId="9" xfId="0" applyFont="1" applyFill="1" applyBorder="1" applyAlignment="1" applyProtection="1">
      <alignment horizontal="center" wrapText="1"/>
      <protection hidden="1"/>
    </xf>
    <xf numFmtId="0" fontId="6" fillId="5" borderId="9" xfId="0" applyFont="1" applyFill="1" applyBorder="1" applyAlignment="1" applyProtection="1">
      <alignment horizontal="center" wrapText="1"/>
      <protection hidden="1"/>
    </xf>
    <xf numFmtId="0" fontId="2" fillId="2" borderId="9" xfId="0" applyFont="1" applyFill="1" applyBorder="1" applyAlignment="1" applyProtection="1">
      <alignment horizontal="left" vertical="top" wrapText="1"/>
      <protection hidden="1"/>
    </xf>
    <xf numFmtId="0" fontId="3" fillId="0" borderId="1" xfId="0" applyFont="1" applyBorder="1" applyAlignment="1" applyProtection="1">
      <alignment horizontal="left"/>
      <protection hidden="1"/>
    </xf>
    <xf numFmtId="0" fontId="3" fillId="0" borderId="2" xfId="0" applyFont="1" applyBorder="1" applyAlignment="1" applyProtection="1">
      <alignment horizontal="left"/>
      <protection hidden="1"/>
    </xf>
    <xf numFmtId="0" fontId="6" fillId="0" borderId="4" xfId="0" applyFont="1" applyBorder="1" applyAlignment="1" applyProtection="1">
      <alignment horizontal="center" vertical="center"/>
      <protection hidden="1"/>
    </xf>
    <xf numFmtId="0" fontId="6" fillId="0" borderId="0" xfId="0" applyFont="1" applyAlignment="1" applyProtection="1">
      <alignment horizontal="center" vertical="center"/>
      <protection hidden="1"/>
    </xf>
    <xf numFmtId="0" fontId="6" fillId="0" borderId="7" xfId="0" applyFont="1" applyBorder="1" applyAlignment="1" applyProtection="1">
      <alignment horizontal="center"/>
      <protection hidden="1"/>
    </xf>
    <xf numFmtId="0" fontId="2" fillId="2" borderId="9" xfId="0" applyFont="1" applyFill="1" applyBorder="1" applyAlignment="1" applyProtection="1">
      <alignment horizontal="center" wrapText="1"/>
      <protection hidden="1"/>
    </xf>
    <xf numFmtId="0" fontId="7" fillId="3" borderId="2" xfId="0" applyFont="1" applyFill="1" applyBorder="1" applyAlignment="1" applyProtection="1">
      <alignment horizontal="left"/>
      <protection hidden="1"/>
    </xf>
    <xf numFmtId="0" fontId="2" fillId="2" borderId="9" xfId="0" applyFont="1" applyFill="1" applyBorder="1" applyAlignment="1" applyProtection="1">
      <alignment horizontal="left" wrapText="1"/>
      <protection hidden="1"/>
    </xf>
    <xf numFmtId="0" fontId="23" fillId="8" borderId="9" xfId="0" applyFont="1" applyFill="1" applyBorder="1" applyAlignment="1">
      <alignment horizontal="center" vertical="center" wrapText="1"/>
    </xf>
    <xf numFmtId="0" fontId="22" fillId="7" borderId="9" xfId="0" applyFont="1" applyFill="1" applyBorder="1" applyAlignment="1">
      <alignment horizontal="center" vertical="center"/>
    </xf>
    <xf numFmtId="0" fontId="23" fillId="0" borderId="9" xfId="0" applyFont="1" applyBorder="1" applyAlignment="1">
      <alignment horizontal="center" vertical="center" wrapText="1"/>
    </xf>
  </cellXfs>
  <cellStyles count="3">
    <cellStyle name="Moeda" xfId="1" builtinId="4"/>
    <cellStyle name="Normal" xfId="0" builtinId="0"/>
    <cellStyle name="Porcentagem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COAFI\NOVA%20PASTA%20COAFI%202020.05\LICITA&#199;&#213;ES\Limpeza\Planilha%20de%20custo%20e%20Forma&#231;&#227;o%20de%20Pre&#231;o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RÂMETROS"/>
      <sheetName val="INSUMOS - UNIFORME"/>
      <sheetName val="INSUMOS - MATERIAIS"/>
      <sheetName val="INSUMOS - EQUIPAMENTOS"/>
      <sheetName val="Servente"/>
      <sheetName val="VALOR GLOBAL"/>
      <sheetName val="Uniformes"/>
    </sheetNames>
    <sheetDataSet>
      <sheetData sheetId="0">
        <row r="14">
          <cell r="A14" t="str">
            <v>Servente de limpeza</v>
          </cell>
        </row>
        <row r="35">
          <cell r="B35">
            <v>0.2</v>
          </cell>
        </row>
        <row r="36">
          <cell r="B36">
            <v>2.5000000000000001E-2</v>
          </cell>
        </row>
        <row r="38">
          <cell r="B38">
            <v>1.4999999999999999E-2</v>
          </cell>
        </row>
        <row r="39">
          <cell r="B39">
            <v>0.01</v>
          </cell>
        </row>
        <row r="40">
          <cell r="B40">
            <v>6.0000000000000001E-3</v>
          </cell>
        </row>
        <row r="41">
          <cell r="B41">
            <v>2E-3</v>
          </cell>
        </row>
        <row r="42">
          <cell r="B42">
            <v>0.08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10.xml"/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1.xml"/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2.xml"/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46"/>
  <sheetViews>
    <sheetView showGridLines="0" tabSelected="1" topLeftCell="A73" zoomScaleNormal="100" zoomScaleSheetLayoutView="100" workbookViewId="0">
      <selection activeCell="D21" sqref="D21"/>
    </sheetView>
  </sheetViews>
  <sheetFormatPr defaultColWidth="0" defaultRowHeight="12" customHeight="1" zeroHeight="1"/>
  <cols>
    <col min="1" max="1" width="5" style="2" customWidth="1"/>
    <col min="2" max="2" width="48.7109375" style="2" customWidth="1"/>
    <col min="3" max="3" width="18" style="2" customWidth="1"/>
    <col min="4" max="4" width="18.42578125" style="2" customWidth="1"/>
    <col min="5" max="5" width="17.42578125" style="2" hidden="1" customWidth="1"/>
    <col min="6" max="16384" width="0" style="2" hidden="1"/>
  </cols>
  <sheetData>
    <row r="1" spans="1:4" ht="12.75">
      <c r="A1" s="1" t="s">
        <v>0</v>
      </c>
      <c r="B1" s="4"/>
      <c r="C1" s="4"/>
      <c r="D1" s="5"/>
    </row>
    <row r="2" spans="1:4" ht="12.75">
      <c r="A2" s="3" t="s">
        <v>1</v>
      </c>
      <c r="B2" s="6"/>
      <c r="C2" s="6"/>
      <c r="D2" s="7"/>
    </row>
    <row r="3" spans="1:4" ht="12.75">
      <c r="A3" s="3" t="s">
        <v>2</v>
      </c>
      <c r="B3" s="6"/>
      <c r="C3" s="6"/>
      <c r="D3" s="7"/>
    </row>
    <row r="4" spans="1:4" ht="12.75">
      <c r="A4" s="3" t="s">
        <v>3</v>
      </c>
      <c r="B4" s="6"/>
      <c r="C4" s="6"/>
      <c r="D4" s="7"/>
    </row>
    <row r="5" spans="1:4" ht="12.75">
      <c r="A5" s="3" t="s">
        <v>4</v>
      </c>
      <c r="B5" s="6"/>
      <c r="C5" s="6"/>
      <c r="D5" s="7"/>
    </row>
    <row r="6" spans="1:4">
      <c r="A6" s="6"/>
      <c r="B6" s="6"/>
      <c r="C6" s="6"/>
      <c r="D6" s="6"/>
    </row>
    <row r="7" spans="1:4" ht="12.75">
      <c r="A7" s="93" t="s">
        <v>5</v>
      </c>
      <c r="B7" s="93"/>
      <c r="C7" s="94" t="s">
        <v>168</v>
      </c>
      <c r="D7" s="94"/>
    </row>
    <row r="8" spans="1:4" ht="12.75">
      <c r="A8" s="93" t="s">
        <v>6</v>
      </c>
      <c r="B8" s="93"/>
      <c r="C8" s="95" t="s">
        <v>169</v>
      </c>
      <c r="D8" s="95"/>
    </row>
    <row r="9" spans="1:4"/>
    <row r="10" spans="1:4" ht="12.75">
      <c r="A10" s="8"/>
      <c r="B10" s="8"/>
      <c r="C10" s="8"/>
      <c r="D10" s="8"/>
    </row>
    <row r="11" spans="1:4" ht="12.75">
      <c r="A11" s="9" t="s">
        <v>8</v>
      </c>
      <c r="B11" s="92" t="s">
        <v>9</v>
      </c>
      <c r="C11" s="92"/>
      <c r="D11" s="10"/>
    </row>
    <row r="12" spans="1:4" ht="12.75">
      <c r="A12" s="9" t="s">
        <v>10</v>
      </c>
      <c r="B12" s="92" t="s">
        <v>11</v>
      </c>
      <c r="C12" s="92"/>
      <c r="D12" s="11" t="s">
        <v>129</v>
      </c>
    </row>
    <row r="13" spans="1:4" ht="12.75">
      <c r="A13" s="9" t="s">
        <v>12</v>
      </c>
      <c r="B13" s="92" t="s">
        <v>13</v>
      </c>
      <c r="C13" s="92"/>
      <c r="D13" s="12"/>
    </row>
    <row r="14" spans="1:4" ht="12.75">
      <c r="A14" s="9" t="s">
        <v>14</v>
      </c>
      <c r="B14" s="96" t="s">
        <v>15</v>
      </c>
      <c r="C14" s="97"/>
      <c r="D14" s="13"/>
    </row>
    <row r="15" spans="1:4" ht="12.75">
      <c r="A15" s="9" t="s">
        <v>16</v>
      </c>
      <c r="B15" s="92" t="s">
        <v>17</v>
      </c>
      <c r="C15" s="92"/>
      <c r="D15" s="9">
        <v>12</v>
      </c>
    </row>
    <row r="16" spans="1:4">
      <c r="A16" s="14"/>
      <c r="B16" s="14"/>
      <c r="C16" s="15"/>
      <c r="D16" s="14"/>
    </row>
    <row r="17" spans="1:4" ht="12.75">
      <c r="A17" s="98" t="s">
        <v>18</v>
      </c>
      <c r="B17" s="98"/>
      <c r="C17" s="98"/>
      <c r="D17" s="98"/>
    </row>
    <row r="18" spans="1:4" ht="30" customHeight="1">
      <c r="A18" s="99" t="s">
        <v>19</v>
      </c>
      <c r="B18" s="99"/>
      <c r="C18" s="99"/>
      <c r="D18" s="99"/>
    </row>
    <row r="19" spans="1:4" ht="25.5">
      <c r="A19" s="9">
        <v>1</v>
      </c>
      <c r="B19" s="92" t="s">
        <v>20</v>
      </c>
      <c r="C19" s="92"/>
      <c r="D19" s="9" t="s">
        <v>140</v>
      </c>
    </row>
    <row r="20" spans="1:4" ht="12.75">
      <c r="A20" s="9">
        <v>2</v>
      </c>
      <c r="B20" s="92" t="s">
        <v>21</v>
      </c>
      <c r="C20" s="92"/>
      <c r="D20" s="9" t="s">
        <v>141</v>
      </c>
    </row>
    <row r="21" spans="1:4" ht="12.75">
      <c r="A21" s="9">
        <v>3</v>
      </c>
      <c r="B21" s="92" t="s">
        <v>22</v>
      </c>
      <c r="C21" s="92"/>
      <c r="D21" s="79"/>
    </row>
    <row r="22" spans="1:4" ht="26.25" customHeight="1">
      <c r="A22" s="9">
        <v>4</v>
      </c>
      <c r="B22" s="92" t="s">
        <v>23</v>
      </c>
      <c r="C22" s="92"/>
      <c r="D22" s="9" t="s">
        <v>140</v>
      </c>
    </row>
    <row r="23" spans="1:4" ht="12.75">
      <c r="A23" s="9">
        <v>5</v>
      </c>
      <c r="B23" s="92" t="s">
        <v>24</v>
      </c>
      <c r="C23" s="92"/>
      <c r="D23" s="10"/>
    </row>
    <row r="24" spans="1:4" ht="12.75">
      <c r="A24" s="16"/>
      <c r="B24" s="16"/>
      <c r="C24" s="16"/>
      <c r="D24" s="17"/>
    </row>
    <row r="25" spans="1:4" ht="12.75">
      <c r="A25" s="16"/>
      <c r="B25" s="16"/>
      <c r="C25" s="16"/>
      <c r="D25" s="17"/>
    </row>
    <row r="26" spans="1:4" ht="12.75">
      <c r="A26" s="98" t="s">
        <v>25</v>
      </c>
      <c r="B26" s="98"/>
      <c r="C26" s="98"/>
      <c r="D26" s="98"/>
    </row>
    <row r="27" spans="1:4" ht="12.75">
      <c r="A27" s="18">
        <v>1</v>
      </c>
      <c r="B27" s="99" t="s">
        <v>26</v>
      </c>
      <c r="C27" s="99"/>
      <c r="D27" s="18" t="s">
        <v>27</v>
      </c>
    </row>
    <row r="28" spans="1:4" ht="12.75">
      <c r="A28" s="19" t="s">
        <v>8</v>
      </c>
      <c r="B28" s="92" t="s">
        <v>28</v>
      </c>
      <c r="C28" s="92"/>
      <c r="D28" s="80"/>
    </row>
    <row r="29" spans="1:4" ht="12.75">
      <c r="A29" s="19" t="s">
        <v>10</v>
      </c>
      <c r="B29" s="92" t="s">
        <v>29</v>
      </c>
      <c r="C29" s="92"/>
      <c r="D29" s="80">
        <v>0</v>
      </c>
    </row>
    <row r="30" spans="1:4" ht="15" customHeight="1">
      <c r="A30" s="102" t="s">
        <v>30</v>
      </c>
      <c r="B30" s="103"/>
      <c r="C30" s="104"/>
      <c r="D30" s="21">
        <f>SUM(D28:D29)</f>
        <v>0</v>
      </c>
    </row>
    <row r="31" spans="1:4" ht="24" customHeight="1">
      <c r="A31" s="105" t="s">
        <v>31</v>
      </c>
      <c r="B31" s="106"/>
      <c r="C31" s="106"/>
      <c r="D31" s="106"/>
    </row>
    <row r="32" spans="1:4" ht="12.75">
      <c r="A32" s="100"/>
      <c r="B32" s="101"/>
      <c r="C32" s="101"/>
      <c r="D32" s="101"/>
    </row>
    <row r="33" spans="1:4" ht="15" customHeight="1">
      <c r="A33" s="100" t="s">
        <v>32</v>
      </c>
      <c r="B33" s="101"/>
      <c r="C33" s="101"/>
      <c r="D33" s="101"/>
    </row>
    <row r="34" spans="1:4" ht="15" customHeight="1">
      <c r="A34" s="100" t="s">
        <v>33</v>
      </c>
      <c r="B34" s="101"/>
      <c r="C34" s="101"/>
      <c r="D34" s="101"/>
    </row>
    <row r="35" spans="1:4" ht="25.5" customHeight="1">
      <c r="A35" s="22" t="s">
        <v>34</v>
      </c>
      <c r="B35" s="22" t="s">
        <v>35</v>
      </c>
      <c r="C35" s="22" t="s">
        <v>36</v>
      </c>
      <c r="D35" s="22" t="s">
        <v>27</v>
      </c>
    </row>
    <row r="36" spans="1:4" ht="12.75">
      <c r="A36" s="23" t="s">
        <v>8</v>
      </c>
      <c r="B36" s="24" t="s">
        <v>37</v>
      </c>
      <c r="C36" s="25">
        <v>8.3299999999999999E-2</v>
      </c>
      <c r="D36" s="26">
        <f>C36*D30</f>
        <v>0</v>
      </c>
    </row>
    <row r="37" spans="1:4" ht="26.25" customHeight="1">
      <c r="A37" s="71" t="s">
        <v>10</v>
      </c>
      <c r="B37" s="42" t="s">
        <v>38</v>
      </c>
      <c r="C37" s="72">
        <v>2.7799999999999998E-2</v>
      </c>
      <c r="D37" s="73">
        <f>D30*C37</f>
        <v>0</v>
      </c>
    </row>
    <row r="38" spans="1:4" ht="12.75">
      <c r="A38" s="109" t="s">
        <v>39</v>
      </c>
      <c r="B38" s="109"/>
      <c r="C38" s="27">
        <f>SUM(C36:C37)</f>
        <v>0.1111</v>
      </c>
      <c r="D38" s="28">
        <f>SUM(D36:D37)</f>
        <v>0</v>
      </c>
    </row>
    <row r="39" spans="1:4" ht="12.75">
      <c r="A39" s="23" t="s">
        <v>12</v>
      </c>
      <c r="B39" s="24" t="s">
        <v>40</v>
      </c>
      <c r="C39" s="25">
        <f>C38*C55</f>
        <v>3.7551800000000003E-2</v>
      </c>
      <c r="D39" s="26">
        <f>D30*C39</f>
        <v>0</v>
      </c>
    </row>
    <row r="40" spans="1:4" ht="12.75">
      <c r="A40" s="109" t="s">
        <v>41</v>
      </c>
      <c r="B40" s="109"/>
      <c r="C40" s="27">
        <f>SUM(C38:C39)</f>
        <v>0.1486518</v>
      </c>
      <c r="D40" s="28">
        <f>SUM(D38:D39)</f>
        <v>0</v>
      </c>
    </row>
    <row r="41" spans="1:4" ht="53.25" customHeight="1">
      <c r="A41" s="110" t="s">
        <v>42</v>
      </c>
      <c r="B41" s="111"/>
      <c r="C41" s="111"/>
      <c r="D41" s="112"/>
    </row>
    <row r="42" spans="1:4" ht="40.5" customHeight="1">
      <c r="A42" s="113" t="s">
        <v>43</v>
      </c>
      <c r="B42" s="114"/>
      <c r="C42" s="114"/>
      <c r="D42" s="115"/>
    </row>
    <row r="43" spans="1:4" ht="51.75" customHeight="1">
      <c r="A43" s="116" t="s">
        <v>44</v>
      </c>
      <c r="B43" s="117"/>
      <c r="C43" s="117"/>
      <c r="D43" s="118"/>
    </row>
    <row r="44" spans="1:4" ht="15" customHeight="1">
      <c r="A44" s="29"/>
      <c r="B44" s="30"/>
      <c r="C44" s="30"/>
      <c r="D44" s="30"/>
    </row>
    <row r="45" spans="1:4" ht="25.5" customHeight="1">
      <c r="A45" s="107" t="s">
        <v>45</v>
      </c>
      <c r="B45" s="108"/>
      <c r="C45" s="108"/>
      <c r="D45" s="108"/>
    </row>
    <row r="46" spans="1:4" ht="17.25" customHeight="1">
      <c r="A46" s="31" t="s">
        <v>46</v>
      </c>
      <c r="B46" s="31" t="s">
        <v>47</v>
      </c>
      <c r="C46" s="31" t="s">
        <v>36</v>
      </c>
      <c r="D46" s="31" t="s">
        <v>27</v>
      </c>
    </row>
    <row r="47" spans="1:4" ht="12.75">
      <c r="A47" s="32" t="s">
        <v>8</v>
      </c>
      <c r="B47" s="33" t="s">
        <v>48</v>
      </c>
      <c r="C47" s="34">
        <f>[1]PARÂMETROS!B35</f>
        <v>0.2</v>
      </c>
      <c r="D47" s="35">
        <f>D30*C47</f>
        <v>0</v>
      </c>
    </row>
    <row r="48" spans="1:4" ht="12.75">
      <c r="A48" s="32" t="s">
        <v>10</v>
      </c>
      <c r="B48" s="33" t="s">
        <v>49</v>
      </c>
      <c r="C48" s="34">
        <f>[1]PARÂMETROS!B36</f>
        <v>2.5000000000000001E-2</v>
      </c>
      <c r="D48" s="35">
        <f>D30*C48</f>
        <v>0</v>
      </c>
    </row>
    <row r="49" spans="1:4" ht="12.75">
      <c r="A49" s="32" t="s">
        <v>12</v>
      </c>
      <c r="B49" s="33" t="s">
        <v>50</v>
      </c>
      <c r="C49" s="85"/>
      <c r="D49" s="81">
        <f>D30*C49</f>
        <v>0</v>
      </c>
    </row>
    <row r="50" spans="1:4" ht="12.75">
      <c r="A50" s="32" t="s">
        <v>14</v>
      </c>
      <c r="B50" s="33" t="s">
        <v>51</v>
      </c>
      <c r="C50" s="34">
        <f>[1]PARÂMETROS!B38</f>
        <v>1.4999999999999999E-2</v>
      </c>
      <c r="D50" s="35">
        <f>D30*C50</f>
        <v>0</v>
      </c>
    </row>
    <row r="51" spans="1:4" ht="12.75">
      <c r="A51" s="32" t="s">
        <v>16</v>
      </c>
      <c r="B51" s="33" t="s">
        <v>52</v>
      </c>
      <c r="C51" s="34">
        <f>[1]PARÂMETROS!B39</f>
        <v>0.01</v>
      </c>
      <c r="D51" s="35">
        <f>D30*C51</f>
        <v>0</v>
      </c>
    </row>
    <row r="52" spans="1:4" ht="12.75">
      <c r="A52" s="32" t="s">
        <v>53</v>
      </c>
      <c r="B52" s="33" t="s">
        <v>54</v>
      </c>
      <c r="C52" s="34">
        <f>[1]PARÂMETROS!B40</f>
        <v>6.0000000000000001E-3</v>
      </c>
      <c r="D52" s="35">
        <f>D30*C52</f>
        <v>0</v>
      </c>
    </row>
    <row r="53" spans="1:4" ht="12.75">
      <c r="A53" s="32" t="s">
        <v>55</v>
      </c>
      <c r="B53" s="33" t="s">
        <v>56</v>
      </c>
      <c r="C53" s="34">
        <f>[1]PARÂMETROS!B41</f>
        <v>2E-3</v>
      </c>
      <c r="D53" s="35">
        <f>D30*C53</f>
        <v>0</v>
      </c>
    </row>
    <row r="54" spans="1:4" ht="12.75">
      <c r="A54" s="32" t="s">
        <v>57</v>
      </c>
      <c r="B54" s="33" t="s">
        <v>58</v>
      </c>
      <c r="C54" s="34">
        <f>[1]PARÂMETROS!B42</f>
        <v>0.08</v>
      </c>
      <c r="D54" s="35">
        <f>D30*C54</f>
        <v>0</v>
      </c>
    </row>
    <row r="55" spans="1:4" ht="12.75">
      <c r="A55" s="119" t="s">
        <v>59</v>
      </c>
      <c r="B55" s="119"/>
      <c r="C55" s="36">
        <f>SUM(C47:C54)</f>
        <v>0.33800000000000002</v>
      </c>
      <c r="D55" s="37">
        <f>SUM(D47:D54)</f>
        <v>0</v>
      </c>
    </row>
    <row r="56" spans="1:4" ht="27" customHeight="1">
      <c r="A56" s="110" t="s">
        <v>60</v>
      </c>
      <c r="B56" s="111"/>
      <c r="C56" s="111"/>
      <c r="D56" s="112"/>
    </row>
    <row r="57" spans="1:4" ht="27" customHeight="1">
      <c r="A57" s="113" t="s">
        <v>61</v>
      </c>
      <c r="B57" s="114"/>
      <c r="C57" s="114"/>
      <c r="D57" s="115"/>
    </row>
    <row r="58" spans="1:4" ht="27" customHeight="1">
      <c r="A58" s="116" t="s">
        <v>62</v>
      </c>
      <c r="B58" s="117"/>
      <c r="C58" s="117"/>
      <c r="D58" s="118"/>
    </row>
    <row r="59" spans="1:4" ht="15" customHeight="1">
      <c r="A59" s="30"/>
      <c r="B59" s="30"/>
      <c r="C59" s="30"/>
      <c r="D59" s="30"/>
    </row>
    <row r="60" spans="1:4" ht="15" customHeight="1">
      <c r="A60" s="107" t="s">
        <v>63</v>
      </c>
      <c r="B60" s="108"/>
      <c r="C60" s="108"/>
      <c r="D60" s="108"/>
    </row>
    <row r="61" spans="1:4" ht="12.75">
      <c r="A61" s="38" t="s">
        <v>64</v>
      </c>
      <c r="B61" s="38" t="s">
        <v>65</v>
      </c>
      <c r="C61" s="38" t="s">
        <v>130</v>
      </c>
      <c r="D61" s="38" t="s">
        <v>66</v>
      </c>
    </row>
    <row r="62" spans="1:4" ht="12.75">
      <c r="A62" s="39" t="s">
        <v>8</v>
      </c>
      <c r="B62" s="40" t="s">
        <v>67</v>
      </c>
      <c r="C62" s="80"/>
      <c r="D62" s="20">
        <f>IF((C62*22*2)-(D28*6%)&gt;0,(C62*22*2)-(D28*6%),0)</f>
        <v>0</v>
      </c>
    </row>
    <row r="63" spans="1:4" ht="24">
      <c r="A63" s="75" t="s">
        <v>10</v>
      </c>
      <c r="B63" s="41" t="s">
        <v>133</v>
      </c>
      <c r="C63" s="82"/>
      <c r="D63" s="74">
        <f>(C63*22)</f>
        <v>0</v>
      </c>
    </row>
    <row r="64" spans="1:4" ht="12.75">
      <c r="A64" s="75" t="s">
        <v>12</v>
      </c>
      <c r="B64" s="86" t="s">
        <v>134</v>
      </c>
      <c r="C64" s="120"/>
      <c r="D64" s="121"/>
    </row>
    <row r="65" spans="1:4" ht="12.75">
      <c r="A65" s="39" t="s">
        <v>12</v>
      </c>
      <c r="B65" s="42" t="s">
        <v>135</v>
      </c>
      <c r="C65" s="122"/>
      <c r="D65" s="123"/>
    </row>
    <row r="66" spans="1:4" ht="12.75">
      <c r="A66" s="39" t="s">
        <v>14</v>
      </c>
      <c r="B66" s="43" t="s">
        <v>136</v>
      </c>
      <c r="C66" s="122"/>
      <c r="D66" s="123"/>
    </row>
    <row r="67" spans="1:4" ht="15" customHeight="1">
      <c r="A67" s="39" t="s">
        <v>16</v>
      </c>
      <c r="B67" s="43" t="s">
        <v>29</v>
      </c>
      <c r="C67" s="122">
        <v>0</v>
      </c>
      <c r="D67" s="123"/>
    </row>
    <row r="68" spans="1:4" ht="27" customHeight="1">
      <c r="A68" s="124" t="s">
        <v>68</v>
      </c>
      <c r="B68" s="125"/>
      <c r="C68" s="126">
        <f>D62+D63+C64+C65+C66+C67</f>
        <v>0</v>
      </c>
      <c r="D68" s="127"/>
    </row>
    <row r="69" spans="1:4">
      <c r="A69" s="128" t="s">
        <v>69</v>
      </c>
      <c r="B69" s="129"/>
      <c r="C69" s="129"/>
      <c r="D69" s="129"/>
    </row>
    <row r="70" spans="1:4" ht="29.25" customHeight="1">
      <c r="A70" s="130"/>
      <c r="B70" s="131"/>
      <c r="C70" s="131"/>
      <c r="D70" s="131"/>
    </row>
    <row r="71" spans="1:4" ht="12.75">
      <c r="A71" s="107" t="s">
        <v>70</v>
      </c>
      <c r="B71" s="108"/>
      <c r="C71" s="108"/>
      <c r="D71" s="108"/>
    </row>
    <row r="72" spans="1:4" ht="12.75">
      <c r="A72" s="22">
        <v>2</v>
      </c>
      <c r="B72" s="22" t="s">
        <v>71</v>
      </c>
      <c r="C72" s="22" t="s">
        <v>36</v>
      </c>
      <c r="D72" s="22" t="s">
        <v>27</v>
      </c>
    </row>
    <row r="73" spans="1:4" ht="25.5">
      <c r="A73" s="9" t="s">
        <v>34</v>
      </c>
      <c r="B73" s="43" t="s">
        <v>35</v>
      </c>
      <c r="C73" s="76">
        <f>C40</f>
        <v>0.1486518</v>
      </c>
      <c r="D73" s="59">
        <f>D40</f>
        <v>0</v>
      </c>
    </row>
    <row r="74" spans="1:4" ht="12.75">
      <c r="A74" s="9" t="s">
        <v>46</v>
      </c>
      <c r="B74" s="43" t="s">
        <v>47</v>
      </c>
      <c r="C74" s="76">
        <f>C55</f>
        <v>0.33800000000000002</v>
      </c>
      <c r="D74" s="59">
        <f>D55</f>
        <v>0</v>
      </c>
    </row>
    <row r="75" spans="1:4" ht="12.75">
      <c r="A75" s="9" t="s">
        <v>64</v>
      </c>
      <c r="B75" s="43" t="s">
        <v>65</v>
      </c>
      <c r="C75" s="76"/>
      <c r="D75" s="59">
        <f>C68</f>
        <v>0</v>
      </c>
    </row>
    <row r="76" spans="1:4" ht="12.75">
      <c r="A76" s="109" t="s">
        <v>73</v>
      </c>
      <c r="B76" s="109"/>
      <c r="C76" s="48" t="s">
        <v>72</v>
      </c>
      <c r="D76" s="49">
        <f>SUM(D73:D75)</f>
        <v>0</v>
      </c>
    </row>
    <row r="77" spans="1:4">
      <c r="A77" s="50"/>
      <c r="B77" s="51"/>
      <c r="C77" s="51"/>
      <c r="D77" s="51"/>
    </row>
    <row r="78" spans="1:4" ht="27.75" customHeight="1">
      <c r="A78" s="107" t="s">
        <v>74</v>
      </c>
      <c r="B78" s="108"/>
      <c r="C78" s="108"/>
      <c r="D78" s="108"/>
    </row>
    <row r="79" spans="1:4" ht="30.75" customHeight="1">
      <c r="A79" s="22">
        <v>3</v>
      </c>
      <c r="B79" s="22" t="s">
        <v>75</v>
      </c>
      <c r="C79" s="22" t="s">
        <v>36</v>
      </c>
      <c r="D79" s="22" t="s">
        <v>27</v>
      </c>
    </row>
    <row r="80" spans="1:4" ht="12.75">
      <c r="A80" s="9" t="s">
        <v>8</v>
      </c>
      <c r="B80" s="43" t="s">
        <v>76</v>
      </c>
      <c r="C80" s="52">
        <v>4.1999999999999997E-3</v>
      </c>
      <c r="D80" s="59">
        <f t="shared" ref="D80:D85" si="0">D$30*C80</f>
        <v>0</v>
      </c>
    </row>
    <row r="81" spans="1:4" ht="37.5">
      <c r="A81" s="9" t="s">
        <v>10</v>
      </c>
      <c r="B81" s="43" t="s">
        <v>77</v>
      </c>
      <c r="C81" s="52">
        <f>C80*C54</f>
        <v>3.3599999999999998E-4</v>
      </c>
      <c r="D81" s="59">
        <f t="shared" si="0"/>
        <v>0</v>
      </c>
    </row>
    <row r="82" spans="1:4" ht="62.25">
      <c r="A82" s="9" t="s">
        <v>12</v>
      </c>
      <c r="B82" s="43" t="s">
        <v>78</v>
      </c>
      <c r="C82" s="52">
        <f>40%*C55*C80</f>
        <v>5.6784000000000001E-4</v>
      </c>
      <c r="D82" s="59">
        <f t="shared" si="0"/>
        <v>0</v>
      </c>
    </row>
    <row r="83" spans="1:4" ht="12.75">
      <c r="A83" s="9" t="s">
        <v>14</v>
      </c>
      <c r="B83" s="43" t="s">
        <v>79</v>
      </c>
      <c r="C83" s="52">
        <v>1.9400000000000001E-2</v>
      </c>
      <c r="D83" s="59">
        <f t="shared" si="0"/>
        <v>0</v>
      </c>
    </row>
    <row r="84" spans="1:4" ht="62.25">
      <c r="A84" s="9" t="s">
        <v>16</v>
      </c>
      <c r="B84" s="43" t="s">
        <v>80</v>
      </c>
      <c r="C84" s="52">
        <f>C55*C83</f>
        <v>6.5572000000000009E-3</v>
      </c>
      <c r="D84" s="59">
        <f t="shared" si="0"/>
        <v>0</v>
      </c>
    </row>
    <row r="85" spans="1:4" ht="62.25">
      <c r="A85" s="9" t="s">
        <v>53</v>
      </c>
      <c r="B85" s="43" t="s">
        <v>81</v>
      </c>
      <c r="C85" s="52">
        <f>40%*C55*C83</f>
        <v>2.6228800000000002E-3</v>
      </c>
      <c r="D85" s="59">
        <f t="shared" si="0"/>
        <v>0</v>
      </c>
    </row>
    <row r="86" spans="1:4" ht="12.75">
      <c r="A86" s="109" t="s">
        <v>82</v>
      </c>
      <c r="B86" s="109"/>
      <c r="C86" s="53">
        <f>SUM(C80:C85)</f>
        <v>3.3683919999999999E-2</v>
      </c>
      <c r="D86" s="49">
        <f>SUM(D80:D85)</f>
        <v>0</v>
      </c>
    </row>
    <row r="87" spans="1:4" ht="66" customHeight="1">
      <c r="A87" s="132" t="s">
        <v>83</v>
      </c>
      <c r="B87" s="133"/>
      <c r="C87" s="133"/>
      <c r="D87" s="133"/>
    </row>
    <row r="88" spans="1:4" ht="12.75">
      <c r="A88" s="29"/>
      <c r="B88" s="30"/>
      <c r="C88" s="30"/>
      <c r="D88" s="30"/>
    </row>
    <row r="89" spans="1:4" ht="23.25" customHeight="1">
      <c r="A89" s="107" t="s">
        <v>84</v>
      </c>
      <c r="B89" s="108"/>
      <c r="C89" s="108"/>
      <c r="D89" s="108"/>
    </row>
    <row r="90" spans="1:4"/>
    <row r="91" spans="1:4" ht="51" customHeight="1">
      <c r="A91" s="134" t="s">
        <v>85</v>
      </c>
      <c r="B91" s="135"/>
      <c r="C91" s="135"/>
      <c r="D91" s="136"/>
    </row>
    <row r="92" spans="1:4" ht="12.75">
      <c r="A92" s="54"/>
      <c r="B92" s="55"/>
      <c r="C92" s="55"/>
      <c r="D92" s="55"/>
    </row>
    <row r="93" spans="1:4" ht="24.75" customHeight="1">
      <c r="A93" s="107" t="s">
        <v>86</v>
      </c>
      <c r="B93" s="108"/>
      <c r="C93" s="108"/>
      <c r="D93" s="108"/>
    </row>
    <row r="94" spans="1:4" ht="19.5" customHeight="1">
      <c r="A94" s="22" t="s">
        <v>87</v>
      </c>
      <c r="B94" s="22" t="s">
        <v>88</v>
      </c>
      <c r="C94" s="22" t="s">
        <v>36</v>
      </c>
      <c r="D94" s="22" t="s">
        <v>27</v>
      </c>
    </row>
    <row r="95" spans="1:4" ht="38.25">
      <c r="A95" s="9" t="s">
        <v>8</v>
      </c>
      <c r="B95" s="43" t="s">
        <v>89</v>
      </c>
      <c r="C95" s="56">
        <v>9.9400000000000002E-2</v>
      </c>
      <c r="D95" s="59">
        <f t="shared" ref="D95:D100" si="1">D$30*C95</f>
        <v>0</v>
      </c>
    </row>
    <row r="96" spans="1:4" ht="12.75">
      <c r="A96" s="9" t="s">
        <v>10</v>
      </c>
      <c r="B96" s="43" t="s">
        <v>90</v>
      </c>
      <c r="C96" s="83">
        <v>2.8E-3</v>
      </c>
      <c r="D96" s="59">
        <f t="shared" si="1"/>
        <v>0</v>
      </c>
    </row>
    <row r="97" spans="1:4" ht="12.75">
      <c r="A97" s="9" t="s">
        <v>12</v>
      </c>
      <c r="B97" s="43" t="s">
        <v>91</v>
      </c>
      <c r="C97" s="83">
        <v>2.0000000000000001E-4</v>
      </c>
      <c r="D97" s="59">
        <f t="shared" si="1"/>
        <v>0</v>
      </c>
    </row>
    <row r="98" spans="1:4" ht="25.5">
      <c r="A98" s="9" t="s">
        <v>14</v>
      </c>
      <c r="B98" s="43" t="s">
        <v>92</v>
      </c>
      <c r="C98" s="83">
        <v>2.9999999999999997E-4</v>
      </c>
      <c r="D98" s="59">
        <f t="shared" si="1"/>
        <v>0</v>
      </c>
    </row>
    <row r="99" spans="1:4" ht="12.75">
      <c r="A99" s="9" t="s">
        <v>16</v>
      </c>
      <c r="B99" s="43" t="s">
        <v>93</v>
      </c>
      <c r="C99" s="83">
        <v>2.0000000000000001E-4</v>
      </c>
      <c r="D99" s="59">
        <f t="shared" si="1"/>
        <v>0</v>
      </c>
    </row>
    <row r="100" spans="1:4" ht="12.75">
      <c r="A100" s="9" t="s">
        <v>53</v>
      </c>
      <c r="B100" s="43" t="s">
        <v>94</v>
      </c>
      <c r="C100" s="83">
        <v>2.9999999999999997E-4</v>
      </c>
      <c r="D100" s="59">
        <f t="shared" si="1"/>
        <v>0</v>
      </c>
    </row>
    <row r="101" spans="1:4" ht="12.75">
      <c r="A101" s="137" t="s">
        <v>95</v>
      </c>
      <c r="B101" s="137"/>
      <c r="C101" s="77">
        <f>SUM(C95:C100)</f>
        <v>0.1032</v>
      </c>
      <c r="D101" s="78">
        <f>SUM(D95:D100)</f>
        <v>0</v>
      </c>
    </row>
    <row r="102" spans="1:4" ht="12.75">
      <c r="A102" s="9" t="s">
        <v>55</v>
      </c>
      <c r="B102" s="42" t="s">
        <v>96</v>
      </c>
      <c r="C102" s="58">
        <f>C55*C101</f>
        <v>3.4881600000000006E-2</v>
      </c>
      <c r="D102" s="59">
        <f>C102*D30</f>
        <v>0</v>
      </c>
    </row>
    <row r="103" spans="1:4" ht="12.75">
      <c r="A103" s="109" t="s">
        <v>97</v>
      </c>
      <c r="B103" s="109"/>
      <c r="C103" s="57">
        <f>C101+C102</f>
        <v>0.1380816</v>
      </c>
      <c r="D103" s="49">
        <f>D101+D102</f>
        <v>0</v>
      </c>
    </row>
    <row r="104" spans="1:4" ht="12.75">
      <c r="A104" s="29"/>
      <c r="B104" s="30"/>
      <c r="C104" s="30"/>
      <c r="D104" s="30"/>
    </row>
    <row r="105" spans="1:4" ht="26.25" customHeight="1">
      <c r="A105" s="107" t="s">
        <v>98</v>
      </c>
      <c r="B105" s="108"/>
      <c r="C105" s="108"/>
      <c r="D105" s="108"/>
    </row>
    <row r="106" spans="1:4" ht="12.75">
      <c r="A106" s="22">
        <v>4</v>
      </c>
      <c r="B106" s="22" t="s">
        <v>99</v>
      </c>
      <c r="C106" s="22" t="s">
        <v>36</v>
      </c>
      <c r="D106" s="22" t="s">
        <v>27</v>
      </c>
    </row>
    <row r="107" spans="1:4" ht="12.75">
      <c r="A107" s="19" t="s">
        <v>87</v>
      </c>
      <c r="B107" s="45" t="s">
        <v>100</v>
      </c>
      <c r="C107" s="46">
        <v>0.1419</v>
      </c>
      <c r="D107" s="47">
        <f>D103</f>
        <v>0</v>
      </c>
    </row>
    <row r="108" spans="1:4" ht="12.75">
      <c r="A108" s="109" t="s">
        <v>101</v>
      </c>
      <c r="B108" s="109"/>
      <c r="C108" s="48" t="s">
        <v>72</v>
      </c>
      <c r="D108" s="49">
        <f>SUM(D107:D107)</f>
        <v>0</v>
      </c>
    </row>
    <row r="109" spans="1:4" ht="12.75">
      <c r="A109" s="29"/>
      <c r="B109" s="30"/>
      <c r="C109" s="30"/>
      <c r="D109" s="30"/>
    </row>
    <row r="110" spans="1:4" ht="12.75">
      <c r="A110" s="107" t="s">
        <v>102</v>
      </c>
      <c r="B110" s="108"/>
      <c r="C110" s="108"/>
      <c r="D110" s="108"/>
    </row>
    <row r="111" spans="1:4" ht="12.75">
      <c r="A111" s="38">
        <v>5</v>
      </c>
      <c r="B111" s="139" t="s">
        <v>103</v>
      </c>
      <c r="C111" s="139"/>
      <c r="D111" s="38" t="s">
        <v>27</v>
      </c>
    </row>
    <row r="112" spans="1:4" ht="12.75">
      <c r="A112" s="19" t="s">
        <v>8</v>
      </c>
      <c r="B112" s="140" t="s">
        <v>104</v>
      </c>
      <c r="C112" s="140"/>
      <c r="D112" s="89">
        <v>0</v>
      </c>
    </row>
    <row r="113" spans="1:4" ht="12.75">
      <c r="A113" s="19" t="s">
        <v>10</v>
      </c>
      <c r="B113" s="140" t="s">
        <v>29</v>
      </c>
      <c r="C113" s="140"/>
      <c r="D113" s="89">
        <v>0</v>
      </c>
    </row>
    <row r="114" spans="1:4" ht="12.75">
      <c r="A114" s="44"/>
      <c r="B114" s="109" t="s">
        <v>105</v>
      </c>
      <c r="C114" s="109"/>
      <c r="D114" s="49">
        <f>SUM(D112:D113)</f>
        <v>0</v>
      </c>
    </row>
    <row r="115" spans="1:4">
      <c r="A115" s="141" t="s">
        <v>106</v>
      </c>
      <c r="B115" s="142"/>
      <c r="C115" s="142"/>
      <c r="D115" s="142"/>
    </row>
    <row r="116" spans="1:4" ht="12.75">
      <c r="A116" s="143"/>
      <c r="B116" s="144"/>
      <c r="C116" s="144"/>
      <c r="D116" s="144"/>
    </row>
    <row r="117" spans="1:4" ht="12.75">
      <c r="A117" s="145" t="s">
        <v>107</v>
      </c>
      <c r="B117" s="145"/>
      <c r="C117" s="145"/>
      <c r="D117" s="145"/>
    </row>
    <row r="118" spans="1:4" ht="12.75">
      <c r="A118" s="22">
        <v>6</v>
      </c>
      <c r="B118" s="22" t="s">
        <v>108</v>
      </c>
      <c r="C118" s="22" t="s">
        <v>36</v>
      </c>
      <c r="D118" s="22" t="s">
        <v>27</v>
      </c>
    </row>
    <row r="119" spans="1:4" ht="12.75">
      <c r="A119" s="39" t="s">
        <v>8</v>
      </c>
      <c r="B119" s="60" t="s">
        <v>109</v>
      </c>
      <c r="C119" s="70">
        <v>0.05</v>
      </c>
      <c r="D119" s="61">
        <f>(D30+D76+D86+D108+D114)*C119</f>
        <v>0</v>
      </c>
    </row>
    <row r="120" spans="1:4" ht="12.75">
      <c r="A120" s="39" t="s">
        <v>10</v>
      </c>
      <c r="B120" s="60" t="s">
        <v>110</v>
      </c>
      <c r="C120" s="70">
        <v>7.0000000000000007E-2</v>
      </c>
      <c r="D120" s="61">
        <f>(D30+D76+D86+D108+D114+D119)*C120</f>
        <v>0</v>
      </c>
    </row>
    <row r="121" spans="1:4" ht="12.75">
      <c r="A121" s="39" t="s">
        <v>12</v>
      </c>
      <c r="B121" s="60" t="s">
        <v>111</v>
      </c>
      <c r="C121" s="62">
        <f>SUM(C122:C124)</f>
        <v>5.6499999999999995E-2</v>
      </c>
      <c r="D121" s="63">
        <f>((D136+D119+D120)/(1-C121))*C121</f>
        <v>0</v>
      </c>
    </row>
    <row r="122" spans="1:4" ht="12.75">
      <c r="A122" s="64"/>
      <c r="B122" s="60" t="s">
        <v>112</v>
      </c>
      <c r="C122" s="70">
        <v>6.4999999999999997E-3</v>
      </c>
      <c r="D122" s="61">
        <f>((D136+D119+D120)/(1-C121))*C122</f>
        <v>0</v>
      </c>
    </row>
    <row r="123" spans="1:4" ht="12.75">
      <c r="A123" s="64"/>
      <c r="B123" s="60" t="s">
        <v>113</v>
      </c>
      <c r="C123" s="70">
        <v>0.03</v>
      </c>
      <c r="D123" s="61">
        <f>((D136+D119+D120)/(1-C121))*C123</f>
        <v>0</v>
      </c>
    </row>
    <row r="124" spans="1:4" ht="12.75">
      <c r="A124" s="64"/>
      <c r="B124" s="60" t="s">
        <v>114</v>
      </c>
      <c r="C124" s="70">
        <v>0.02</v>
      </c>
      <c r="D124" s="61">
        <f>((D136+D119+D120)/(1-C121))*C124</f>
        <v>0</v>
      </c>
    </row>
    <row r="125" spans="1:4" ht="12.75">
      <c r="A125" s="44"/>
      <c r="B125" s="65" t="s">
        <v>115</v>
      </c>
      <c r="C125" s="57"/>
      <c r="D125" s="49">
        <f>D119+D120+D121</f>
        <v>0</v>
      </c>
    </row>
    <row r="126" spans="1:4" ht="12.75">
      <c r="A126" s="66" t="s">
        <v>116</v>
      </c>
      <c r="B126" s="67"/>
      <c r="C126" s="67"/>
    </row>
    <row r="127" spans="1:4" ht="12.75">
      <c r="A127" s="66" t="s">
        <v>117</v>
      </c>
    </row>
    <row r="128" spans="1:4"/>
    <row r="129" spans="1:4" ht="12.75">
      <c r="A129" s="145" t="s">
        <v>118</v>
      </c>
      <c r="B129" s="145"/>
      <c r="C129" s="145"/>
      <c r="D129" s="145"/>
    </row>
    <row r="130" spans="1:4" ht="12.75">
      <c r="A130" s="44"/>
      <c r="B130" s="138" t="s">
        <v>119</v>
      </c>
      <c r="C130" s="138"/>
      <c r="D130" s="22" t="s">
        <v>120</v>
      </c>
    </row>
    <row r="131" spans="1:4" ht="12.75">
      <c r="A131" s="68" t="s">
        <v>8</v>
      </c>
      <c r="B131" s="148" t="s">
        <v>121</v>
      </c>
      <c r="C131" s="148"/>
      <c r="D131" s="47">
        <f>D30</f>
        <v>0</v>
      </c>
    </row>
    <row r="132" spans="1:4" ht="24" customHeight="1">
      <c r="A132" s="68" t="s">
        <v>10</v>
      </c>
      <c r="B132" s="148" t="s">
        <v>122</v>
      </c>
      <c r="C132" s="148"/>
      <c r="D132" s="47">
        <f>D76</f>
        <v>0</v>
      </c>
    </row>
    <row r="133" spans="1:4" ht="12.75">
      <c r="A133" s="68" t="s">
        <v>12</v>
      </c>
      <c r="B133" s="148" t="s">
        <v>123</v>
      </c>
      <c r="C133" s="148"/>
      <c r="D133" s="47">
        <f>D86</f>
        <v>0</v>
      </c>
    </row>
    <row r="134" spans="1:4" ht="12.75">
      <c r="A134" s="9" t="s">
        <v>14</v>
      </c>
      <c r="B134" s="92" t="s">
        <v>124</v>
      </c>
      <c r="C134" s="92"/>
      <c r="D134" s="59">
        <f>D108</f>
        <v>0</v>
      </c>
    </row>
    <row r="135" spans="1:4" ht="12.75">
      <c r="A135" s="68" t="s">
        <v>16</v>
      </c>
      <c r="B135" s="148" t="s">
        <v>125</v>
      </c>
      <c r="C135" s="148"/>
      <c r="D135" s="47">
        <f>D114</f>
        <v>0</v>
      </c>
    </row>
    <row r="136" spans="1:4" ht="24" customHeight="1">
      <c r="A136" s="109" t="s">
        <v>126</v>
      </c>
      <c r="B136" s="109"/>
      <c r="C136" s="109"/>
      <c r="D136" s="49">
        <f>SUM(D131:D135)</f>
        <v>0</v>
      </c>
    </row>
    <row r="137" spans="1:4" ht="12.75">
      <c r="A137" s="68" t="s">
        <v>53</v>
      </c>
      <c r="B137" s="146" t="s">
        <v>127</v>
      </c>
      <c r="C137" s="146"/>
      <c r="D137" s="47">
        <f>D125</f>
        <v>0</v>
      </c>
    </row>
    <row r="138" spans="1:4" ht="16.5" customHeight="1">
      <c r="A138" s="109" t="s">
        <v>128</v>
      </c>
      <c r="B138" s="109"/>
      <c r="C138" s="109"/>
      <c r="D138" s="49">
        <f>TRUNC((D136+D137),2)</f>
        <v>0</v>
      </c>
    </row>
    <row r="139" spans="1:4">
      <c r="A139" s="147" t="s">
        <v>7</v>
      </c>
      <c r="B139" s="147"/>
      <c r="C139" s="147"/>
      <c r="D139" s="147"/>
    </row>
    <row r="140" spans="1:4" ht="16.5" customHeight="1"/>
    <row r="141" spans="1:4" ht="15.75" customHeight="1"/>
    <row r="142" spans="1:4" ht="14.25" customHeight="1"/>
    <row r="143" spans="1:4" ht="14.25" customHeight="1">
      <c r="C143" s="69"/>
    </row>
    <row r="144" spans="1:4"/>
    <row r="146"/>
  </sheetData>
  <sheetProtection formatCells="0" formatColumns="0" formatRows="0" insertColumns="0" insertRows="0"/>
  <mergeCells count="75">
    <mergeCell ref="B137:C137"/>
    <mergeCell ref="A138:C138"/>
    <mergeCell ref="A139:D139"/>
    <mergeCell ref="B131:C131"/>
    <mergeCell ref="B132:C132"/>
    <mergeCell ref="B133:C133"/>
    <mergeCell ref="B134:C134"/>
    <mergeCell ref="B135:C135"/>
    <mergeCell ref="A136:C136"/>
    <mergeCell ref="B130:C130"/>
    <mergeCell ref="A105:D105"/>
    <mergeCell ref="A108:B108"/>
    <mergeCell ref="A110:D110"/>
    <mergeCell ref="B111:C111"/>
    <mergeCell ref="B112:C112"/>
    <mergeCell ref="B113:C113"/>
    <mergeCell ref="B114:C114"/>
    <mergeCell ref="A115:D115"/>
    <mergeCell ref="A116:D116"/>
    <mergeCell ref="A117:D117"/>
    <mergeCell ref="A129:D129"/>
    <mergeCell ref="A103:B103"/>
    <mergeCell ref="A69:D69"/>
    <mergeCell ref="A70:D70"/>
    <mergeCell ref="A71:D71"/>
    <mergeCell ref="A76:B76"/>
    <mergeCell ref="A78:D78"/>
    <mergeCell ref="A86:B86"/>
    <mergeCell ref="A87:D87"/>
    <mergeCell ref="A89:D89"/>
    <mergeCell ref="A91:D91"/>
    <mergeCell ref="A93:D93"/>
    <mergeCell ref="A101:B101"/>
    <mergeCell ref="C64:D64"/>
    <mergeCell ref="C65:D65"/>
    <mergeCell ref="C66:D66"/>
    <mergeCell ref="C67:D67"/>
    <mergeCell ref="A68:B68"/>
    <mergeCell ref="C68:D68"/>
    <mergeCell ref="A60:D60"/>
    <mergeCell ref="A34:D34"/>
    <mergeCell ref="A38:B38"/>
    <mergeCell ref="A40:B40"/>
    <mergeCell ref="A41:D41"/>
    <mergeCell ref="A42:D42"/>
    <mergeCell ref="A43:D43"/>
    <mergeCell ref="A45:D45"/>
    <mergeCell ref="A55:B55"/>
    <mergeCell ref="A56:D56"/>
    <mergeCell ref="A57:D57"/>
    <mergeCell ref="A58:D58"/>
    <mergeCell ref="A33:D33"/>
    <mergeCell ref="B20:C20"/>
    <mergeCell ref="B21:C21"/>
    <mergeCell ref="B22:C22"/>
    <mergeCell ref="B23:C23"/>
    <mergeCell ref="A26:D26"/>
    <mergeCell ref="B27:C27"/>
    <mergeCell ref="B28:C28"/>
    <mergeCell ref="B29:C29"/>
    <mergeCell ref="A30:C30"/>
    <mergeCell ref="A31:D31"/>
    <mergeCell ref="A32:D32"/>
    <mergeCell ref="B19:C19"/>
    <mergeCell ref="A7:B7"/>
    <mergeCell ref="C7:D7"/>
    <mergeCell ref="A8:B8"/>
    <mergeCell ref="C8:D8"/>
    <mergeCell ref="B11:C11"/>
    <mergeCell ref="B12:C12"/>
    <mergeCell ref="B13:C13"/>
    <mergeCell ref="B14:C14"/>
    <mergeCell ref="B15:C15"/>
    <mergeCell ref="A17:D17"/>
    <mergeCell ref="A18:D18"/>
  </mergeCells>
  <pageMargins left="1.1811023622047245" right="0.39370078740157483" top="0.78740157480314965" bottom="0.78740157480314965" header="0.31496062992125984" footer="0.31496062992125984"/>
  <pageSetup paperSize="9" scale="80" fitToHeight="3" orientation="portrait" r:id="rId1"/>
  <rowBreaks count="2" manualBreakCount="2">
    <brk id="43" max="3" man="1"/>
    <brk id="88" max="3" man="1"/>
  </rowBreaks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E147"/>
  <sheetViews>
    <sheetView showGridLines="0" zoomScaleNormal="100" zoomScaleSheetLayoutView="100" workbookViewId="0">
      <selection activeCell="C65" sqref="C65:D65"/>
    </sheetView>
  </sheetViews>
  <sheetFormatPr defaultColWidth="0" defaultRowHeight="12" customHeight="1" zeroHeight="1"/>
  <cols>
    <col min="1" max="1" width="5" style="2" customWidth="1"/>
    <col min="2" max="2" width="48.7109375" style="2" customWidth="1"/>
    <col min="3" max="3" width="18" style="2" customWidth="1"/>
    <col min="4" max="4" width="18.42578125" style="2" customWidth="1"/>
    <col min="5" max="5" width="17.42578125" style="2" hidden="1" customWidth="1"/>
    <col min="6" max="16384" width="0" style="2" hidden="1"/>
  </cols>
  <sheetData>
    <row r="1" spans="1:4" ht="12.75">
      <c r="A1" s="1" t="s">
        <v>0</v>
      </c>
      <c r="B1" s="4"/>
      <c r="C1" s="4"/>
      <c r="D1" s="5"/>
    </row>
    <row r="2" spans="1:4" ht="12.75">
      <c r="A2" s="3" t="s">
        <v>1</v>
      </c>
      <c r="B2" s="6"/>
      <c r="C2" s="6"/>
      <c r="D2" s="7"/>
    </row>
    <row r="3" spans="1:4" ht="12.75">
      <c r="A3" s="3" t="s">
        <v>2</v>
      </c>
      <c r="B3" s="6"/>
      <c r="C3" s="6"/>
      <c r="D3" s="7"/>
    </row>
    <row r="4" spans="1:4" ht="12.75">
      <c r="A4" s="3" t="s">
        <v>3</v>
      </c>
      <c r="B4" s="6"/>
      <c r="C4" s="6"/>
      <c r="D4" s="7"/>
    </row>
    <row r="5" spans="1:4" ht="12.75">
      <c r="A5" s="3" t="s">
        <v>4</v>
      </c>
      <c r="B5" s="6"/>
      <c r="C5" s="6"/>
      <c r="D5" s="7"/>
    </row>
    <row r="6" spans="1:4">
      <c r="A6" s="6"/>
      <c r="B6" s="6"/>
      <c r="C6" s="6"/>
      <c r="D6" s="6"/>
    </row>
    <row r="7" spans="1:4" ht="12.75">
      <c r="A7" s="93" t="s">
        <v>5</v>
      </c>
      <c r="B7" s="93"/>
      <c r="C7" s="94" t="s">
        <v>168</v>
      </c>
      <c r="D7" s="94"/>
    </row>
    <row r="8" spans="1:4" ht="12.75">
      <c r="A8" s="93" t="s">
        <v>6</v>
      </c>
      <c r="B8" s="93"/>
      <c r="C8" s="95" t="s">
        <v>169</v>
      </c>
      <c r="D8" s="95"/>
    </row>
    <row r="9" spans="1:4"/>
    <row r="10" spans="1:4" ht="12.75">
      <c r="A10" s="8"/>
      <c r="B10" s="8"/>
      <c r="C10" s="8"/>
      <c r="D10" s="8"/>
    </row>
    <row r="11" spans="1:4" ht="12.75">
      <c r="A11" s="9" t="s">
        <v>8</v>
      </c>
      <c r="B11" s="92" t="s">
        <v>9</v>
      </c>
      <c r="C11" s="92"/>
      <c r="D11" s="10"/>
    </row>
    <row r="12" spans="1:4" ht="12.75">
      <c r="A12" s="9" t="s">
        <v>10</v>
      </c>
      <c r="B12" s="92" t="s">
        <v>11</v>
      </c>
      <c r="C12" s="92"/>
      <c r="D12" s="11" t="s">
        <v>147</v>
      </c>
    </row>
    <row r="13" spans="1:4" ht="12.75">
      <c r="A13" s="9" t="s">
        <v>12</v>
      </c>
      <c r="B13" s="92" t="s">
        <v>13</v>
      </c>
      <c r="C13" s="92"/>
      <c r="D13" s="12"/>
    </row>
    <row r="14" spans="1:4" ht="12.75">
      <c r="A14" s="9" t="s">
        <v>14</v>
      </c>
      <c r="B14" s="96" t="s">
        <v>15</v>
      </c>
      <c r="C14" s="97"/>
      <c r="D14" s="13"/>
    </row>
    <row r="15" spans="1:4" ht="12.75">
      <c r="A15" s="9" t="s">
        <v>16</v>
      </c>
      <c r="B15" s="92" t="s">
        <v>17</v>
      </c>
      <c r="C15" s="92"/>
      <c r="D15" s="9">
        <v>12</v>
      </c>
    </row>
    <row r="16" spans="1:4">
      <c r="A16" s="14"/>
      <c r="B16" s="14"/>
      <c r="C16" s="15"/>
      <c r="D16" s="14"/>
    </row>
    <row r="17" spans="1:4" ht="12.75">
      <c r="A17" s="98" t="s">
        <v>18</v>
      </c>
      <c r="B17" s="98"/>
      <c r="C17" s="98"/>
      <c r="D17" s="98"/>
    </row>
    <row r="18" spans="1:4" ht="30" customHeight="1">
      <c r="A18" s="99" t="s">
        <v>19</v>
      </c>
      <c r="B18" s="99"/>
      <c r="C18" s="99"/>
      <c r="D18" s="99"/>
    </row>
    <row r="19" spans="1:4" ht="25.5">
      <c r="A19" s="9">
        <v>1</v>
      </c>
      <c r="B19" s="92" t="s">
        <v>20</v>
      </c>
      <c r="C19" s="92"/>
      <c r="D19" s="9" t="s">
        <v>131</v>
      </c>
    </row>
    <row r="20" spans="1:4" ht="12.75">
      <c r="A20" s="9">
        <v>2</v>
      </c>
      <c r="B20" s="92" t="s">
        <v>21</v>
      </c>
      <c r="C20" s="92"/>
      <c r="D20" s="9" t="s">
        <v>132</v>
      </c>
    </row>
    <row r="21" spans="1:4" ht="12.75">
      <c r="A21" s="9">
        <v>3</v>
      </c>
      <c r="B21" s="92" t="s">
        <v>22</v>
      </c>
      <c r="C21" s="92"/>
      <c r="D21" s="79"/>
    </row>
    <row r="22" spans="1:4" ht="26.25" customHeight="1">
      <c r="A22" s="9">
        <v>4</v>
      </c>
      <c r="B22" s="92" t="s">
        <v>23</v>
      </c>
      <c r="C22" s="92"/>
      <c r="D22" s="9" t="s">
        <v>131</v>
      </c>
    </row>
    <row r="23" spans="1:4" ht="12.75">
      <c r="A23" s="9">
        <v>5</v>
      </c>
      <c r="B23" s="92" t="s">
        <v>24</v>
      </c>
      <c r="C23" s="92"/>
      <c r="D23" s="10"/>
    </row>
    <row r="24" spans="1:4" ht="12.75">
      <c r="A24" s="16"/>
      <c r="B24" s="16"/>
      <c r="C24" s="16"/>
      <c r="D24" s="17"/>
    </row>
    <row r="25" spans="1:4" ht="12.75">
      <c r="A25" s="16"/>
      <c r="B25" s="16"/>
      <c r="C25" s="16"/>
      <c r="D25" s="17"/>
    </row>
    <row r="26" spans="1:4" ht="12.75">
      <c r="A26" s="98" t="s">
        <v>25</v>
      </c>
      <c r="B26" s="98"/>
      <c r="C26" s="98"/>
      <c r="D26" s="98"/>
    </row>
    <row r="27" spans="1:4" ht="12.75">
      <c r="A27" s="18">
        <v>1</v>
      </c>
      <c r="B27" s="99" t="s">
        <v>26</v>
      </c>
      <c r="C27" s="99"/>
      <c r="D27" s="18" t="s">
        <v>27</v>
      </c>
    </row>
    <row r="28" spans="1:4" ht="12.75">
      <c r="A28" s="19" t="s">
        <v>8</v>
      </c>
      <c r="B28" s="92" t="s">
        <v>28</v>
      </c>
      <c r="C28" s="92"/>
      <c r="D28" s="80"/>
    </row>
    <row r="29" spans="1:4" ht="12.75">
      <c r="A29" s="19" t="s">
        <v>10</v>
      </c>
      <c r="B29" s="92" t="s">
        <v>29</v>
      </c>
      <c r="C29" s="92"/>
      <c r="D29" s="80">
        <v>0</v>
      </c>
    </row>
    <row r="30" spans="1:4" ht="15" customHeight="1">
      <c r="A30" s="102" t="s">
        <v>30</v>
      </c>
      <c r="B30" s="103"/>
      <c r="C30" s="104"/>
      <c r="D30" s="21">
        <f>SUM(D28:D29)</f>
        <v>0</v>
      </c>
    </row>
    <row r="31" spans="1:4" ht="24" customHeight="1">
      <c r="A31" s="105" t="s">
        <v>31</v>
      </c>
      <c r="B31" s="106"/>
      <c r="C31" s="106"/>
      <c r="D31" s="106"/>
    </row>
    <row r="32" spans="1:4" ht="12.75">
      <c r="A32" s="100"/>
      <c r="B32" s="101"/>
      <c r="C32" s="101"/>
      <c r="D32" s="101"/>
    </row>
    <row r="33" spans="1:4" ht="15" customHeight="1">
      <c r="A33" s="100" t="s">
        <v>32</v>
      </c>
      <c r="B33" s="101"/>
      <c r="C33" s="101"/>
      <c r="D33" s="101"/>
    </row>
    <row r="34" spans="1:4" ht="15" customHeight="1">
      <c r="A34" s="100" t="s">
        <v>33</v>
      </c>
      <c r="B34" s="101"/>
      <c r="C34" s="101"/>
      <c r="D34" s="101"/>
    </row>
    <row r="35" spans="1:4" ht="25.5" customHeight="1">
      <c r="A35" s="22" t="s">
        <v>34</v>
      </c>
      <c r="B35" s="22" t="s">
        <v>35</v>
      </c>
      <c r="C35" s="22" t="s">
        <v>36</v>
      </c>
      <c r="D35" s="22" t="s">
        <v>27</v>
      </c>
    </row>
    <row r="36" spans="1:4" ht="12.75">
      <c r="A36" s="23" t="s">
        <v>8</v>
      </c>
      <c r="B36" s="24" t="s">
        <v>37</v>
      </c>
      <c r="C36" s="25">
        <v>8.3299999999999999E-2</v>
      </c>
      <c r="D36" s="26">
        <f>C36*D30</f>
        <v>0</v>
      </c>
    </row>
    <row r="37" spans="1:4" ht="26.25" customHeight="1">
      <c r="A37" s="71" t="s">
        <v>10</v>
      </c>
      <c r="B37" s="42" t="s">
        <v>38</v>
      </c>
      <c r="C37" s="72">
        <v>2.7799999999999998E-2</v>
      </c>
      <c r="D37" s="73">
        <f>D30*C37</f>
        <v>0</v>
      </c>
    </row>
    <row r="38" spans="1:4" ht="12.75">
      <c r="A38" s="109" t="s">
        <v>39</v>
      </c>
      <c r="B38" s="109"/>
      <c r="C38" s="27">
        <f>SUM(C36:C37)</f>
        <v>0.1111</v>
      </c>
      <c r="D38" s="28">
        <f>SUM(D36:D37)</f>
        <v>0</v>
      </c>
    </row>
    <row r="39" spans="1:4" ht="12.75">
      <c r="A39" s="23" t="s">
        <v>12</v>
      </c>
      <c r="B39" s="24" t="s">
        <v>40</v>
      </c>
      <c r="C39" s="25">
        <f>C38*C55</f>
        <v>3.7551800000000003E-2</v>
      </c>
      <c r="D39" s="26">
        <f>D30*C39</f>
        <v>0</v>
      </c>
    </row>
    <row r="40" spans="1:4" ht="12.75">
      <c r="A40" s="109" t="s">
        <v>41</v>
      </c>
      <c r="B40" s="109"/>
      <c r="C40" s="27">
        <f>SUM(C38:C39)</f>
        <v>0.1486518</v>
      </c>
      <c r="D40" s="28">
        <f>SUM(D38:D39)</f>
        <v>0</v>
      </c>
    </row>
    <row r="41" spans="1:4" ht="53.25" customHeight="1">
      <c r="A41" s="110" t="s">
        <v>42</v>
      </c>
      <c r="B41" s="111"/>
      <c r="C41" s="111"/>
      <c r="D41" s="112"/>
    </row>
    <row r="42" spans="1:4" ht="40.5" customHeight="1">
      <c r="A42" s="113" t="s">
        <v>43</v>
      </c>
      <c r="B42" s="114"/>
      <c r="C42" s="114"/>
      <c r="D42" s="115"/>
    </row>
    <row r="43" spans="1:4" ht="51.75" customHeight="1">
      <c r="A43" s="116" t="s">
        <v>44</v>
      </c>
      <c r="B43" s="117"/>
      <c r="C43" s="117"/>
      <c r="D43" s="118"/>
    </row>
    <row r="44" spans="1:4" ht="15" customHeight="1">
      <c r="A44" s="29"/>
      <c r="B44" s="30"/>
      <c r="C44" s="30"/>
      <c r="D44" s="30"/>
    </row>
    <row r="45" spans="1:4" ht="25.5" customHeight="1">
      <c r="A45" s="107" t="s">
        <v>45</v>
      </c>
      <c r="B45" s="108"/>
      <c r="C45" s="108"/>
      <c r="D45" s="108"/>
    </row>
    <row r="46" spans="1:4" ht="17.25" customHeight="1">
      <c r="A46" s="31" t="s">
        <v>46</v>
      </c>
      <c r="B46" s="31" t="s">
        <v>47</v>
      </c>
      <c r="C46" s="31" t="s">
        <v>36</v>
      </c>
      <c r="D46" s="31" t="s">
        <v>27</v>
      </c>
    </row>
    <row r="47" spans="1:4" ht="12.75">
      <c r="A47" s="32" t="s">
        <v>8</v>
      </c>
      <c r="B47" s="33" t="s">
        <v>48</v>
      </c>
      <c r="C47" s="34">
        <f>[1]PARÂMETROS!B35</f>
        <v>0.2</v>
      </c>
      <c r="D47" s="35">
        <f>D30*C47</f>
        <v>0</v>
      </c>
    </row>
    <row r="48" spans="1:4" ht="12.75">
      <c r="A48" s="32" t="s">
        <v>10</v>
      </c>
      <c r="B48" s="33" t="s">
        <v>49</v>
      </c>
      <c r="C48" s="34">
        <f>[1]PARÂMETROS!B36</f>
        <v>2.5000000000000001E-2</v>
      </c>
      <c r="D48" s="35">
        <f>D30*C48</f>
        <v>0</v>
      </c>
    </row>
    <row r="49" spans="1:4" ht="12.75">
      <c r="A49" s="32" t="s">
        <v>12</v>
      </c>
      <c r="B49" s="33" t="s">
        <v>50</v>
      </c>
      <c r="C49" s="85"/>
      <c r="D49" s="81">
        <f>D30*C49</f>
        <v>0</v>
      </c>
    </row>
    <row r="50" spans="1:4" ht="12.75">
      <c r="A50" s="32" t="s">
        <v>14</v>
      </c>
      <c r="B50" s="33" t="s">
        <v>51</v>
      </c>
      <c r="C50" s="34">
        <f>[1]PARÂMETROS!B38</f>
        <v>1.4999999999999999E-2</v>
      </c>
      <c r="D50" s="35">
        <f>D30*C50</f>
        <v>0</v>
      </c>
    </row>
    <row r="51" spans="1:4" ht="12.75">
      <c r="A51" s="32" t="s">
        <v>16</v>
      </c>
      <c r="B51" s="33" t="s">
        <v>52</v>
      </c>
      <c r="C51" s="34">
        <f>[1]PARÂMETROS!B39</f>
        <v>0.01</v>
      </c>
      <c r="D51" s="35">
        <f>D30*C51</f>
        <v>0</v>
      </c>
    </row>
    <row r="52" spans="1:4" ht="12.75">
      <c r="A52" s="32" t="s">
        <v>53</v>
      </c>
      <c r="B52" s="33" t="s">
        <v>54</v>
      </c>
      <c r="C52" s="34">
        <f>[1]PARÂMETROS!B40</f>
        <v>6.0000000000000001E-3</v>
      </c>
      <c r="D52" s="35">
        <f>D30*C52</f>
        <v>0</v>
      </c>
    </row>
    <row r="53" spans="1:4" ht="12.75">
      <c r="A53" s="32" t="s">
        <v>55</v>
      </c>
      <c r="B53" s="33" t="s">
        <v>56</v>
      </c>
      <c r="C53" s="34">
        <f>[1]PARÂMETROS!B41</f>
        <v>2E-3</v>
      </c>
      <c r="D53" s="35">
        <f>D30*C53</f>
        <v>0</v>
      </c>
    </row>
    <row r="54" spans="1:4" ht="12.75">
      <c r="A54" s="32" t="s">
        <v>57</v>
      </c>
      <c r="B54" s="33" t="s">
        <v>58</v>
      </c>
      <c r="C54" s="34">
        <f>[1]PARÂMETROS!B42</f>
        <v>0.08</v>
      </c>
      <c r="D54" s="35">
        <f>D30*C54</f>
        <v>0</v>
      </c>
    </row>
    <row r="55" spans="1:4" ht="12.75">
      <c r="A55" s="119" t="s">
        <v>59</v>
      </c>
      <c r="B55" s="119"/>
      <c r="C55" s="36">
        <f>SUM(C47:C54)</f>
        <v>0.33800000000000002</v>
      </c>
      <c r="D55" s="37">
        <f>SUM(D47:D54)</f>
        <v>0</v>
      </c>
    </row>
    <row r="56" spans="1:4" ht="27" customHeight="1">
      <c r="A56" s="110" t="s">
        <v>60</v>
      </c>
      <c r="B56" s="111"/>
      <c r="C56" s="111"/>
      <c r="D56" s="112"/>
    </row>
    <row r="57" spans="1:4" ht="27" customHeight="1">
      <c r="A57" s="113" t="s">
        <v>61</v>
      </c>
      <c r="B57" s="114"/>
      <c r="C57" s="114"/>
      <c r="D57" s="115"/>
    </row>
    <row r="58" spans="1:4" ht="27" customHeight="1">
      <c r="A58" s="116" t="s">
        <v>62</v>
      </c>
      <c r="B58" s="117"/>
      <c r="C58" s="117"/>
      <c r="D58" s="118"/>
    </row>
    <row r="59" spans="1:4" ht="15" customHeight="1">
      <c r="A59" s="30"/>
      <c r="B59" s="30"/>
      <c r="C59" s="30"/>
      <c r="D59" s="30"/>
    </row>
    <row r="60" spans="1:4" ht="15" customHeight="1">
      <c r="A60" s="107" t="s">
        <v>63</v>
      </c>
      <c r="B60" s="108"/>
      <c r="C60" s="108"/>
      <c r="D60" s="108"/>
    </row>
    <row r="61" spans="1:4" ht="12.75">
      <c r="A61" s="38" t="s">
        <v>64</v>
      </c>
      <c r="B61" s="38" t="s">
        <v>65</v>
      </c>
      <c r="C61" s="38" t="s">
        <v>130</v>
      </c>
      <c r="D61" s="38" t="s">
        <v>66</v>
      </c>
    </row>
    <row r="62" spans="1:4" ht="12.75">
      <c r="A62" s="39" t="s">
        <v>8</v>
      </c>
      <c r="B62" s="40" t="s">
        <v>67</v>
      </c>
      <c r="C62" s="80"/>
      <c r="D62" s="20">
        <f>IF((C62*22*2)-(D28*6%)&gt;0,(C62*22*2)-(D28*6%),0)</f>
        <v>0</v>
      </c>
    </row>
    <row r="63" spans="1:4" ht="12.75">
      <c r="A63" s="75" t="s">
        <v>10</v>
      </c>
      <c r="B63" s="41" t="s">
        <v>165</v>
      </c>
      <c r="C63" s="120"/>
      <c r="D63" s="121"/>
    </row>
    <row r="64" spans="1:4" ht="12.75">
      <c r="A64" s="75" t="s">
        <v>12</v>
      </c>
      <c r="B64" s="42" t="s">
        <v>166</v>
      </c>
      <c r="C64" s="120"/>
      <c r="D64" s="121"/>
    </row>
    <row r="65" spans="1:4" ht="12.75">
      <c r="A65" s="39" t="s">
        <v>12</v>
      </c>
      <c r="B65" s="42" t="s">
        <v>167</v>
      </c>
      <c r="C65" s="122"/>
      <c r="D65" s="123"/>
    </row>
    <row r="66" spans="1:4" ht="15" customHeight="1">
      <c r="A66" s="39" t="s">
        <v>16</v>
      </c>
      <c r="B66" s="43" t="s">
        <v>29</v>
      </c>
      <c r="C66" s="122">
        <v>0</v>
      </c>
      <c r="D66" s="123"/>
    </row>
    <row r="67" spans="1:4" ht="27" customHeight="1">
      <c r="A67" s="124" t="s">
        <v>68</v>
      </c>
      <c r="B67" s="125"/>
      <c r="C67" s="126">
        <f>D62+C63+C64+C65+C66</f>
        <v>0</v>
      </c>
      <c r="D67" s="127"/>
    </row>
    <row r="68" spans="1:4">
      <c r="A68" s="128" t="s">
        <v>69</v>
      </c>
      <c r="B68" s="129"/>
      <c r="C68" s="129"/>
      <c r="D68" s="129"/>
    </row>
    <row r="69" spans="1:4" ht="29.25" customHeight="1">
      <c r="A69" s="130"/>
      <c r="B69" s="131"/>
      <c r="C69" s="131"/>
      <c r="D69" s="131"/>
    </row>
    <row r="70" spans="1:4" ht="12.75">
      <c r="A70" s="107" t="s">
        <v>70</v>
      </c>
      <c r="B70" s="108"/>
      <c r="C70" s="108"/>
      <c r="D70" s="108"/>
    </row>
    <row r="71" spans="1:4" ht="12.75">
      <c r="A71" s="22">
        <v>2</v>
      </c>
      <c r="B71" s="22" t="s">
        <v>71</v>
      </c>
      <c r="C71" s="22" t="s">
        <v>36</v>
      </c>
      <c r="D71" s="22" t="s">
        <v>27</v>
      </c>
    </row>
    <row r="72" spans="1:4" ht="25.5">
      <c r="A72" s="9" t="s">
        <v>34</v>
      </c>
      <c r="B72" s="43" t="s">
        <v>35</v>
      </c>
      <c r="C72" s="76">
        <f>C40</f>
        <v>0.1486518</v>
      </c>
      <c r="D72" s="59">
        <f>D40</f>
        <v>0</v>
      </c>
    </row>
    <row r="73" spans="1:4" ht="12.75">
      <c r="A73" s="9" t="s">
        <v>46</v>
      </c>
      <c r="B73" s="43" t="s">
        <v>47</v>
      </c>
      <c r="C73" s="76">
        <f>C55</f>
        <v>0.33800000000000002</v>
      </c>
      <c r="D73" s="59">
        <f>D55</f>
        <v>0</v>
      </c>
    </row>
    <row r="74" spans="1:4" ht="12.75">
      <c r="A74" s="9" t="s">
        <v>64</v>
      </c>
      <c r="B74" s="43" t="s">
        <v>65</v>
      </c>
      <c r="C74" s="76"/>
      <c r="D74" s="59">
        <f>C67</f>
        <v>0</v>
      </c>
    </row>
    <row r="75" spans="1:4" ht="12.75">
      <c r="A75" s="109" t="s">
        <v>73</v>
      </c>
      <c r="B75" s="109"/>
      <c r="C75" s="48" t="s">
        <v>72</v>
      </c>
      <c r="D75" s="49">
        <f>SUM(D72:D74)</f>
        <v>0</v>
      </c>
    </row>
    <row r="76" spans="1:4">
      <c r="A76" s="50"/>
      <c r="B76" s="51"/>
      <c r="C76" s="51"/>
      <c r="D76" s="51"/>
    </row>
    <row r="77" spans="1:4" ht="27.75" customHeight="1">
      <c r="A77" s="107" t="s">
        <v>74</v>
      </c>
      <c r="B77" s="108"/>
      <c r="C77" s="108"/>
      <c r="D77" s="108"/>
    </row>
    <row r="78" spans="1:4" ht="30.75" customHeight="1">
      <c r="A78" s="22">
        <v>3</v>
      </c>
      <c r="B78" s="22" t="s">
        <v>75</v>
      </c>
      <c r="C78" s="22" t="s">
        <v>36</v>
      </c>
      <c r="D78" s="22" t="s">
        <v>27</v>
      </c>
    </row>
    <row r="79" spans="1:4" ht="12.75">
      <c r="A79" s="9" t="s">
        <v>8</v>
      </c>
      <c r="B79" s="43" t="s">
        <v>76</v>
      </c>
      <c r="C79" s="52">
        <v>4.1999999999999997E-3</v>
      </c>
      <c r="D79" s="59">
        <f t="shared" ref="D79:D84" si="0">D$30*C79</f>
        <v>0</v>
      </c>
    </row>
    <row r="80" spans="1:4" ht="37.5">
      <c r="A80" s="9" t="s">
        <v>10</v>
      </c>
      <c r="B80" s="43" t="s">
        <v>77</v>
      </c>
      <c r="C80" s="52">
        <f>C79*C54</f>
        <v>3.3599999999999998E-4</v>
      </c>
      <c r="D80" s="59">
        <f t="shared" si="0"/>
        <v>0</v>
      </c>
    </row>
    <row r="81" spans="1:4" ht="62.25">
      <c r="A81" s="9" t="s">
        <v>12</v>
      </c>
      <c r="B81" s="43" t="s">
        <v>78</v>
      </c>
      <c r="C81" s="52">
        <f>40%*C55*C79</f>
        <v>5.6784000000000001E-4</v>
      </c>
      <c r="D81" s="59">
        <f t="shared" si="0"/>
        <v>0</v>
      </c>
    </row>
    <row r="82" spans="1:4" ht="12.75">
      <c r="A82" s="9" t="s">
        <v>14</v>
      </c>
      <c r="B82" s="43" t="s">
        <v>79</v>
      </c>
      <c r="C82" s="52">
        <v>1.9400000000000001E-2</v>
      </c>
      <c r="D82" s="59">
        <f t="shared" si="0"/>
        <v>0</v>
      </c>
    </row>
    <row r="83" spans="1:4" ht="62.25">
      <c r="A83" s="9" t="s">
        <v>16</v>
      </c>
      <c r="B83" s="43" t="s">
        <v>80</v>
      </c>
      <c r="C83" s="52">
        <f>C55*C82</f>
        <v>6.5572000000000009E-3</v>
      </c>
      <c r="D83" s="59">
        <f t="shared" si="0"/>
        <v>0</v>
      </c>
    </row>
    <row r="84" spans="1:4" ht="62.25">
      <c r="A84" s="9" t="s">
        <v>53</v>
      </c>
      <c r="B84" s="43" t="s">
        <v>81</v>
      </c>
      <c r="C84" s="52">
        <f>40%*C55*C82</f>
        <v>2.6228800000000002E-3</v>
      </c>
      <c r="D84" s="59">
        <f t="shared" si="0"/>
        <v>0</v>
      </c>
    </row>
    <row r="85" spans="1:4" ht="12.75">
      <c r="A85" s="109" t="s">
        <v>82</v>
      </c>
      <c r="B85" s="109"/>
      <c r="C85" s="53">
        <f>SUM(C79:C84)</f>
        <v>3.3683919999999999E-2</v>
      </c>
      <c r="D85" s="49">
        <f>SUM(D79:D84)</f>
        <v>0</v>
      </c>
    </row>
    <row r="86" spans="1:4" ht="66" customHeight="1">
      <c r="A86" s="132" t="s">
        <v>83</v>
      </c>
      <c r="B86" s="133"/>
      <c r="C86" s="133"/>
      <c r="D86" s="133"/>
    </row>
    <row r="87" spans="1:4" ht="12.75">
      <c r="A87" s="29"/>
      <c r="B87" s="30"/>
      <c r="C87" s="30"/>
      <c r="D87" s="30"/>
    </row>
    <row r="88" spans="1:4" ht="23.25" customHeight="1">
      <c r="A88" s="107" t="s">
        <v>84</v>
      </c>
      <c r="B88" s="108"/>
      <c r="C88" s="108"/>
      <c r="D88" s="108"/>
    </row>
    <row r="89" spans="1:4"/>
    <row r="90" spans="1:4" ht="51" customHeight="1">
      <c r="A90" s="134" t="s">
        <v>85</v>
      </c>
      <c r="B90" s="135"/>
      <c r="C90" s="135"/>
      <c r="D90" s="136"/>
    </row>
    <row r="91" spans="1:4" ht="12.75">
      <c r="A91" s="54"/>
      <c r="B91" s="55"/>
      <c r="C91" s="55"/>
      <c r="D91" s="55"/>
    </row>
    <row r="92" spans="1:4" ht="24.75" customHeight="1">
      <c r="A92" s="107" t="s">
        <v>86</v>
      </c>
      <c r="B92" s="108"/>
      <c r="C92" s="108"/>
      <c r="D92" s="108"/>
    </row>
    <row r="93" spans="1:4" ht="19.5" customHeight="1">
      <c r="A93" s="22" t="s">
        <v>87</v>
      </c>
      <c r="B93" s="22" t="s">
        <v>88</v>
      </c>
      <c r="C93" s="22" t="s">
        <v>36</v>
      </c>
      <c r="D93" s="22" t="s">
        <v>27</v>
      </c>
    </row>
    <row r="94" spans="1:4" ht="38.25">
      <c r="A94" s="9" t="s">
        <v>8</v>
      </c>
      <c r="B94" s="43" t="s">
        <v>89</v>
      </c>
      <c r="C94" s="56">
        <v>9.9400000000000002E-2</v>
      </c>
      <c r="D94" s="59">
        <f t="shared" ref="D94:D99" si="1">D$30*C94</f>
        <v>0</v>
      </c>
    </row>
    <row r="95" spans="1:4" ht="12.75">
      <c r="A95" s="9" t="s">
        <v>10</v>
      </c>
      <c r="B95" s="43" t="s">
        <v>90</v>
      </c>
      <c r="C95" s="83">
        <v>2.8E-3</v>
      </c>
      <c r="D95" s="59">
        <f t="shared" si="1"/>
        <v>0</v>
      </c>
    </row>
    <row r="96" spans="1:4" ht="12.75">
      <c r="A96" s="9" t="s">
        <v>12</v>
      </c>
      <c r="B96" s="43" t="s">
        <v>91</v>
      </c>
      <c r="C96" s="83">
        <v>2.0000000000000001E-4</v>
      </c>
      <c r="D96" s="59">
        <f t="shared" si="1"/>
        <v>0</v>
      </c>
    </row>
    <row r="97" spans="1:4" ht="25.5">
      <c r="A97" s="9" t="s">
        <v>14</v>
      </c>
      <c r="B97" s="43" t="s">
        <v>92</v>
      </c>
      <c r="C97" s="83">
        <v>2.9999999999999997E-4</v>
      </c>
      <c r="D97" s="59">
        <f t="shared" si="1"/>
        <v>0</v>
      </c>
    </row>
    <row r="98" spans="1:4" ht="12.75">
      <c r="A98" s="9" t="s">
        <v>16</v>
      </c>
      <c r="B98" s="43" t="s">
        <v>93</v>
      </c>
      <c r="C98" s="83">
        <v>2.0000000000000001E-4</v>
      </c>
      <c r="D98" s="59">
        <f t="shared" si="1"/>
        <v>0</v>
      </c>
    </row>
    <row r="99" spans="1:4" ht="12.75">
      <c r="A99" s="9" t="s">
        <v>53</v>
      </c>
      <c r="B99" s="43" t="s">
        <v>94</v>
      </c>
      <c r="C99" s="83">
        <v>2.9999999999999997E-4</v>
      </c>
      <c r="D99" s="59">
        <f t="shared" si="1"/>
        <v>0</v>
      </c>
    </row>
    <row r="100" spans="1:4" ht="12.75">
      <c r="A100" s="137" t="s">
        <v>95</v>
      </c>
      <c r="B100" s="137"/>
      <c r="C100" s="77">
        <f>SUM(C94:C99)</f>
        <v>0.1032</v>
      </c>
      <c r="D100" s="78">
        <f>SUM(D94:D99)</f>
        <v>0</v>
      </c>
    </row>
    <row r="101" spans="1:4" ht="12.75">
      <c r="A101" s="9" t="s">
        <v>55</v>
      </c>
      <c r="B101" s="42" t="s">
        <v>96</v>
      </c>
      <c r="C101" s="58">
        <f>C55*C100</f>
        <v>3.4881600000000006E-2</v>
      </c>
      <c r="D101" s="59">
        <f>C101*D30</f>
        <v>0</v>
      </c>
    </row>
    <row r="102" spans="1:4" ht="12.75">
      <c r="A102" s="109" t="s">
        <v>97</v>
      </c>
      <c r="B102" s="109"/>
      <c r="C102" s="57">
        <f>C100+C101</f>
        <v>0.1380816</v>
      </c>
      <c r="D102" s="49">
        <f>D100+D101</f>
        <v>0</v>
      </c>
    </row>
    <row r="103" spans="1:4" ht="12.75">
      <c r="A103" s="29"/>
      <c r="B103" s="30"/>
      <c r="C103" s="30"/>
      <c r="D103" s="30"/>
    </row>
    <row r="104" spans="1:4" ht="26.25" customHeight="1">
      <c r="A104" s="107" t="s">
        <v>98</v>
      </c>
      <c r="B104" s="108"/>
      <c r="C104" s="108"/>
      <c r="D104" s="108"/>
    </row>
    <row r="105" spans="1:4" ht="12.75">
      <c r="A105" s="22">
        <v>4</v>
      </c>
      <c r="B105" s="22" t="s">
        <v>99</v>
      </c>
      <c r="C105" s="22" t="s">
        <v>36</v>
      </c>
      <c r="D105" s="22" t="s">
        <v>27</v>
      </c>
    </row>
    <row r="106" spans="1:4" ht="12.75">
      <c r="A106" s="19" t="s">
        <v>87</v>
      </c>
      <c r="B106" s="45" t="s">
        <v>100</v>
      </c>
      <c r="C106" s="46">
        <v>0.1419</v>
      </c>
      <c r="D106" s="47">
        <f>D102</f>
        <v>0</v>
      </c>
    </row>
    <row r="107" spans="1:4" ht="12.75">
      <c r="A107" s="109" t="s">
        <v>101</v>
      </c>
      <c r="B107" s="109"/>
      <c r="C107" s="48" t="s">
        <v>72</v>
      </c>
      <c r="D107" s="49">
        <f>SUM(D106:D106)</f>
        <v>0</v>
      </c>
    </row>
    <row r="108" spans="1:4" ht="12.75">
      <c r="A108" s="29"/>
      <c r="B108" s="30"/>
      <c r="C108" s="30"/>
      <c r="D108" s="30"/>
    </row>
    <row r="109" spans="1:4" ht="12.75">
      <c r="A109" s="107" t="s">
        <v>102</v>
      </c>
      <c r="B109" s="108"/>
      <c r="C109" s="108"/>
      <c r="D109" s="108"/>
    </row>
    <row r="110" spans="1:4" ht="12.75">
      <c r="A110" s="38">
        <v>5</v>
      </c>
      <c r="B110" s="139" t="s">
        <v>103</v>
      </c>
      <c r="C110" s="139"/>
      <c r="D110" s="38" t="s">
        <v>27</v>
      </c>
    </row>
    <row r="111" spans="1:4" ht="12.75">
      <c r="A111" s="19" t="s">
        <v>8</v>
      </c>
      <c r="B111" s="140" t="s">
        <v>104</v>
      </c>
      <c r="C111" s="140"/>
      <c r="D111" s="84"/>
    </row>
    <row r="112" spans="1:4" ht="12.75">
      <c r="A112" s="19" t="s">
        <v>10</v>
      </c>
      <c r="B112" s="140" t="s">
        <v>29</v>
      </c>
      <c r="C112" s="140"/>
      <c r="D112" s="84">
        <v>0</v>
      </c>
    </row>
    <row r="113" spans="1:4" ht="12.75">
      <c r="A113" s="44"/>
      <c r="B113" s="109" t="s">
        <v>105</v>
      </c>
      <c r="C113" s="109"/>
      <c r="D113" s="49">
        <f>SUM(D111:D112)</f>
        <v>0</v>
      </c>
    </row>
    <row r="114" spans="1:4">
      <c r="A114" s="141" t="s">
        <v>106</v>
      </c>
      <c r="B114" s="142"/>
      <c r="C114" s="142"/>
      <c r="D114" s="142"/>
    </row>
    <row r="115" spans="1:4" ht="12.75">
      <c r="A115" s="143"/>
      <c r="B115" s="144"/>
      <c r="C115" s="144"/>
      <c r="D115" s="144"/>
    </row>
    <row r="116" spans="1:4" ht="12.75">
      <c r="A116" s="145" t="s">
        <v>107</v>
      </c>
      <c r="B116" s="145"/>
      <c r="C116" s="145"/>
      <c r="D116" s="145"/>
    </row>
    <row r="117" spans="1:4" ht="12.75">
      <c r="A117" s="22">
        <v>6</v>
      </c>
      <c r="B117" s="22" t="s">
        <v>108</v>
      </c>
      <c r="C117" s="22" t="s">
        <v>36</v>
      </c>
      <c r="D117" s="22" t="s">
        <v>27</v>
      </c>
    </row>
    <row r="118" spans="1:4" ht="12.75">
      <c r="A118" s="39" t="s">
        <v>8</v>
      </c>
      <c r="B118" s="60" t="s">
        <v>109</v>
      </c>
      <c r="C118" s="70">
        <v>0.05</v>
      </c>
      <c r="D118" s="61">
        <f>(D30+D75+D85+D107+D113)*C118</f>
        <v>0</v>
      </c>
    </row>
    <row r="119" spans="1:4" ht="12.75">
      <c r="A119" s="39" t="s">
        <v>10</v>
      </c>
      <c r="B119" s="60" t="s">
        <v>110</v>
      </c>
      <c r="C119" s="70">
        <v>7.0000000000000007E-2</v>
      </c>
      <c r="D119" s="61">
        <f>(D30+D75+D85+D107+D113+D118)*C119</f>
        <v>0</v>
      </c>
    </row>
    <row r="120" spans="1:4" ht="12.75">
      <c r="A120" s="39" t="s">
        <v>12</v>
      </c>
      <c r="B120" s="60" t="s">
        <v>111</v>
      </c>
      <c r="C120" s="62">
        <f>SUM(C121:C123)</f>
        <v>5.6499999999999995E-2</v>
      </c>
      <c r="D120" s="63">
        <f>((D135+D118+D119)/(1-C120))*C120</f>
        <v>0</v>
      </c>
    </row>
    <row r="121" spans="1:4" ht="12.75">
      <c r="A121" s="64"/>
      <c r="B121" s="60" t="s">
        <v>112</v>
      </c>
      <c r="C121" s="70">
        <v>6.4999999999999997E-3</v>
      </c>
      <c r="D121" s="61">
        <f>((D135+D118+D119)/(1-C120))*C121</f>
        <v>0</v>
      </c>
    </row>
    <row r="122" spans="1:4" ht="12.75">
      <c r="A122" s="64"/>
      <c r="B122" s="60" t="s">
        <v>113</v>
      </c>
      <c r="C122" s="70">
        <v>0.03</v>
      </c>
      <c r="D122" s="61">
        <f>((D135+D118+D119)/(1-C120))*C122</f>
        <v>0</v>
      </c>
    </row>
    <row r="123" spans="1:4" ht="12.75">
      <c r="A123" s="64"/>
      <c r="B123" s="60" t="s">
        <v>114</v>
      </c>
      <c r="C123" s="70">
        <v>0.02</v>
      </c>
      <c r="D123" s="61">
        <f>((D135+D118+D119)/(1-C120))*C123</f>
        <v>0</v>
      </c>
    </row>
    <row r="124" spans="1:4" ht="12.75">
      <c r="A124" s="44"/>
      <c r="B124" s="65" t="s">
        <v>115</v>
      </c>
      <c r="C124" s="57"/>
      <c r="D124" s="49">
        <f>D118+D119+D120</f>
        <v>0</v>
      </c>
    </row>
    <row r="125" spans="1:4" ht="12.75">
      <c r="A125" s="66" t="s">
        <v>116</v>
      </c>
      <c r="B125" s="67"/>
      <c r="C125" s="67"/>
    </row>
    <row r="126" spans="1:4" ht="12.75">
      <c r="A126" s="66" t="s">
        <v>117</v>
      </c>
    </row>
    <row r="127" spans="1:4"/>
    <row r="128" spans="1:4" ht="12.75">
      <c r="A128" s="145" t="s">
        <v>118</v>
      </c>
      <c r="B128" s="145"/>
      <c r="C128" s="145"/>
      <c r="D128" s="145"/>
    </row>
    <row r="129" spans="1:4" ht="12.75">
      <c r="A129" s="44"/>
      <c r="B129" s="138" t="s">
        <v>119</v>
      </c>
      <c r="C129" s="138"/>
      <c r="D129" s="22" t="s">
        <v>120</v>
      </c>
    </row>
    <row r="130" spans="1:4" ht="12.75">
      <c r="A130" s="68" t="s">
        <v>8</v>
      </c>
      <c r="B130" s="148" t="s">
        <v>121</v>
      </c>
      <c r="C130" s="148"/>
      <c r="D130" s="47">
        <f>D30</f>
        <v>0</v>
      </c>
    </row>
    <row r="131" spans="1:4" ht="24" customHeight="1">
      <c r="A131" s="68" t="s">
        <v>10</v>
      </c>
      <c r="B131" s="148" t="s">
        <v>122</v>
      </c>
      <c r="C131" s="148"/>
      <c r="D131" s="47">
        <f>D75</f>
        <v>0</v>
      </c>
    </row>
    <row r="132" spans="1:4" ht="12.75">
      <c r="A132" s="68" t="s">
        <v>12</v>
      </c>
      <c r="B132" s="148" t="s">
        <v>123</v>
      </c>
      <c r="C132" s="148"/>
      <c r="D132" s="47">
        <f>D85</f>
        <v>0</v>
      </c>
    </row>
    <row r="133" spans="1:4" ht="12.75">
      <c r="A133" s="9" t="s">
        <v>14</v>
      </c>
      <c r="B133" s="92" t="s">
        <v>124</v>
      </c>
      <c r="C133" s="92"/>
      <c r="D133" s="59">
        <f>D107</f>
        <v>0</v>
      </c>
    </row>
    <row r="134" spans="1:4" ht="12.75">
      <c r="A134" s="68" t="s">
        <v>16</v>
      </c>
      <c r="B134" s="148" t="s">
        <v>125</v>
      </c>
      <c r="C134" s="148"/>
      <c r="D134" s="47">
        <f>D113</f>
        <v>0</v>
      </c>
    </row>
    <row r="135" spans="1:4" ht="24" customHeight="1">
      <c r="A135" s="109" t="s">
        <v>126</v>
      </c>
      <c r="B135" s="109"/>
      <c r="C135" s="109"/>
      <c r="D135" s="49">
        <f>SUM(D130:D134)</f>
        <v>0</v>
      </c>
    </row>
    <row r="136" spans="1:4" ht="12.75">
      <c r="A136" s="68" t="s">
        <v>53</v>
      </c>
      <c r="B136" s="146" t="s">
        <v>127</v>
      </c>
      <c r="C136" s="146"/>
      <c r="D136" s="47">
        <f>D124</f>
        <v>0</v>
      </c>
    </row>
    <row r="137" spans="1:4" ht="16.5" customHeight="1">
      <c r="A137" s="109" t="s">
        <v>128</v>
      </c>
      <c r="B137" s="109"/>
      <c r="C137" s="109"/>
      <c r="D137" s="49">
        <f>TRUNC((D135+D136),2)</f>
        <v>0</v>
      </c>
    </row>
    <row r="138" spans="1:4">
      <c r="A138" s="147" t="s">
        <v>7</v>
      </c>
      <c r="B138" s="147"/>
      <c r="C138" s="147"/>
      <c r="D138" s="147"/>
    </row>
    <row r="139" spans="1:4" ht="16.5" customHeight="1"/>
    <row r="140" spans="1:4" ht="15.75" customHeight="1"/>
    <row r="141" spans="1:4" ht="14.25" customHeight="1"/>
    <row r="142" spans="1:4" ht="14.25" customHeight="1">
      <c r="C142" s="69"/>
    </row>
    <row r="143" spans="1:4"/>
    <row r="145"/>
    <row r="147" ht="12" customHeight="1"/>
  </sheetData>
  <sheetProtection formatCells="0" formatColumns="0" formatRows="0" insertColumns="0" insertRows="0"/>
  <mergeCells count="75">
    <mergeCell ref="B136:C136"/>
    <mergeCell ref="A137:C137"/>
    <mergeCell ref="A138:D138"/>
    <mergeCell ref="B130:C130"/>
    <mergeCell ref="B131:C131"/>
    <mergeCell ref="B132:C132"/>
    <mergeCell ref="B133:C133"/>
    <mergeCell ref="B134:C134"/>
    <mergeCell ref="A135:C135"/>
    <mergeCell ref="B129:C129"/>
    <mergeCell ref="A104:D104"/>
    <mergeCell ref="A107:B107"/>
    <mergeCell ref="A109:D109"/>
    <mergeCell ref="B110:C110"/>
    <mergeCell ref="B111:C111"/>
    <mergeCell ref="B112:C112"/>
    <mergeCell ref="B113:C113"/>
    <mergeCell ref="A114:D114"/>
    <mergeCell ref="A115:D115"/>
    <mergeCell ref="A116:D116"/>
    <mergeCell ref="A128:D128"/>
    <mergeCell ref="A102:B102"/>
    <mergeCell ref="A68:D68"/>
    <mergeCell ref="A69:D69"/>
    <mergeCell ref="A70:D70"/>
    <mergeCell ref="A75:B75"/>
    <mergeCell ref="A77:D77"/>
    <mergeCell ref="A85:B85"/>
    <mergeCell ref="A86:D86"/>
    <mergeCell ref="A88:D88"/>
    <mergeCell ref="A90:D90"/>
    <mergeCell ref="A92:D92"/>
    <mergeCell ref="A100:B100"/>
    <mergeCell ref="C63:D63"/>
    <mergeCell ref="C64:D64"/>
    <mergeCell ref="C65:D65"/>
    <mergeCell ref="C66:D66"/>
    <mergeCell ref="A67:B67"/>
    <mergeCell ref="C67:D67"/>
    <mergeCell ref="A60:D60"/>
    <mergeCell ref="A34:D34"/>
    <mergeCell ref="A38:B38"/>
    <mergeCell ref="A40:B40"/>
    <mergeCell ref="A41:D41"/>
    <mergeCell ref="A42:D42"/>
    <mergeCell ref="A43:D43"/>
    <mergeCell ref="A45:D45"/>
    <mergeCell ref="A55:B55"/>
    <mergeCell ref="A56:D56"/>
    <mergeCell ref="A57:D57"/>
    <mergeCell ref="A58:D58"/>
    <mergeCell ref="A33:D33"/>
    <mergeCell ref="B20:C20"/>
    <mergeCell ref="B21:C21"/>
    <mergeCell ref="B22:C22"/>
    <mergeCell ref="B23:C23"/>
    <mergeCell ref="A26:D26"/>
    <mergeCell ref="B27:C27"/>
    <mergeCell ref="B28:C28"/>
    <mergeCell ref="B29:C29"/>
    <mergeCell ref="A30:C30"/>
    <mergeCell ref="A31:D31"/>
    <mergeCell ref="A32:D32"/>
    <mergeCell ref="B19:C19"/>
    <mergeCell ref="A7:B7"/>
    <mergeCell ref="C7:D7"/>
    <mergeCell ref="A8:B8"/>
    <mergeCell ref="C8:D8"/>
    <mergeCell ref="B11:C11"/>
    <mergeCell ref="B12:C12"/>
    <mergeCell ref="B13:C13"/>
    <mergeCell ref="B14:C14"/>
    <mergeCell ref="B15:C15"/>
    <mergeCell ref="A17:D17"/>
    <mergeCell ref="A18:D18"/>
  </mergeCells>
  <pageMargins left="1.1811023622047245" right="0.39370078740157483" top="0.78740157480314965" bottom="0.78740157480314965" header="0.31496062992125984" footer="0.31496062992125984"/>
  <pageSetup paperSize="9" scale="80" fitToHeight="3" orientation="portrait" r:id="rId1"/>
  <rowBreaks count="2" manualBreakCount="2">
    <brk id="43" max="3" man="1"/>
    <brk id="87" max="3" man="1"/>
  </rowBreaks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E147"/>
  <sheetViews>
    <sheetView showGridLines="0" topLeftCell="A109" zoomScaleNormal="100" zoomScaleSheetLayoutView="100" workbookViewId="0">
      <selection activeCell="C65" sqref="C65:D65"/>
    </sheetView>
  </sheetViews>
  <sheetFormatPr defaultColWidth="0" defaultRowHeight="12" customHeight="1" zeroHeight="1"/>
  <cols>
    <col min="1" max="1" width="5" style="2" customWidth="1"/>
    <col min="2" max="2" width="48.7109375" style="2" customWidth="1"/>
    <col min="3" max="3" width="18" style="2" customWidth="1"/>
    <col min="4" max="4" width="18.42578125" style="2" customWidth="1"/>
    <col min="5" max="5" width="17.42578125" style="2" hidden="1" customWidth="1"/>
    <col min="6" max="16384" width="0" style="2" hidden="1"/>
  </cols>
  <sheetData>
    <row r="1" spans="1:4" ht="12.75">
      <c r="A1" s="1" t="s">
        <v>0</v>
      </c>
      <c r="B1" s="4"/>
      <c r="C1" s="4"/>
      <c r="D1" s="5"/>
    </row>
    <row r="2" spans="1:4" ht="12.75">
      <c r="A2" s="3" t="s">
        <v>1</v>
      </c>
      <c r="B2" s="6"/>
      <c r="C2" s="6"/>
      <c r="D2" s="7"/>
    </row>
    <row r="3" spans="1:4" ht="12.75">
      <c r="A3" s="3" t="s">
        <v>2</v>
      </c>
      <c r="B3" s="6"/>
      <c r="C3" s="6"/>
      <c r="D3" s="7"/>
    </row>
    <row r="4" spans="1:4" ht="12.75">
      <c r="A4" s="3" t="s">
        <v>3</v>
      </c>
      <c r="B4" s="6"/>
      <c r="C4" s="6"/>
      <c r="D4" s="7"/>
    </row>
    <row r="5" spans="1:4" ht="12.75">
      <c r="A5" s="3" t="s">
        <v>4</v>
      </c>
      <c r="B5" s="6"/>
      <c r="C5" s="6"/>
      <c r="D5" s="7"/>
    </row>
    <row r="6" spans="1:4">
      <c r="A6" s="6"/>
      <c r="B6" s="6"/>
      <c r="C6" s="6"/>
      <c r="D6" s="6"/>
    </row>
    <row r="7" spans="1:4" ht="12.75">
      <c r="A7" s="93" t="s">
        <v>5</v>
      </c>
      <c r="B7" s="93"/>
      <c r="C7" s="94" t="s">
        <v>168</v>
      </c>
      <c r="D7" s="94"/>
    </row>
    <row r="8" spans="1:4" ht="12.75">
      <c r="A8" s="93" t="s">
        <v>6</v>
      </c>
      <c r="B8" s="93"/>
      <c r="C8" s="95" t="s">
        <v>169</v>
      </c>
      <c r="D8" s="95"/>
    </row>
    <row r="9" spans="1:4"/>
    <row r="10" spans="1:4" ht="12.75">
      <c r="A10" s="8"/>
      <c r="B10" s="8"/>
      <c r="C10" s="8"/>
      <c r="D10" s="8"/>
    </row>
    <row r="11" spans="1:4" ht="12.75">
      <c r="A11" s="9" t="s">
        <v>8</v>
      </c>
      <c r="B11" s="92" t="s">
        <v>9</v>
      </c>
      <c r="C11" s="92"/>
      <c r="D11" s="10"/>
    </row>
    <row r="12" spans="1:4" ht="12.75">
      <c r="A12" s="9" t="s">
        <v>10</v>
      </c>
      <c r="B12" s="92" t="s">
        <v>11</v>
      </c>
      <c r="C12" s="92"/>
      <c r="D12" s="11" t="s">
        <v>147</v>
      </c>
    </row>
    <row r="13" spans="1:4" ht="12.75">
      <c r="A13" s="9" t="s">
        <v>12</v>
      </c>
      <c r="B13" s="92" t="s">
        <v>13</v>
      </c>
      <c r="C13" s="92"/>
      <c r="D13" s="12"/>
    </row>
    <row r="14" spans="1:4" ht="12.75">
      <c r="A14" s="9" t="s">
        <v>14</v>
      </c>
      <c r="B14" s="96" t="s">
        <v>15</v>
      </c>
      <c r="C14" s="97"/>
      <c r="D14" s="13"/>
    </row>
    <row r="15" spans="1:4" ht="12.75">
      <c r="A15" s="9" t="s">
        <v>16</v>
      </c>
      <c r="B15" s="92" t="s">
        <v>17</v>
      </c>
      <c r="C15" s="92"/>
      <c r="D15" s="9">
        <v>12</v>
      </c>
    </row>
    <row r="16" spans="1:4">
      <c r="A16" s="14"/>
      <c r="B16" s="14"/>
      <c r="C16" s="15"/>
      <c r="D16" s="14"/>
    </row>
    <row r="17" spans="1:4" ht="12.75">
      <c r="A17" s="98" t="s">
        <v>18</v>
      </c>
      <c r="B17" s="98"/>
      <c r="C17" s="98"/>
      <c r="D17" s="98"/>
    </row>
    <row r="18" spans="1:4" ht="30" customHeight="1">
      <c r="A18" s="99" t="s">
        <v>19</v>
      </c>
      <c r="B18" s="99"/>
      <c r="C18" s="99"/>
      <c r="D18" s="99"/>
    </row>
    <row r="19" spans="1:4" ht="25.5">
      <c r="A19" s="9">
        <v>1</v>
      </c>
      <c r="B19" s="92" t="s">
        <v>20</v>
      </c>
      <c r="C19" s="92"/>
      <c r="D19" s="9" t="s">
        <v>131</v>
      </c>
    </row>
    <row r="20" spans="1:4" ht="12.75">
      <c r="A20" s="9">
        <v>2</v>
      </c>
      <c r="B20" s="92" t="s">
        <v>21</v>
      </c>
      <c r="C20" s="92"/>
      <c r="D20" s="9" t="s">
        <v>132</v>
      </c>
    </row>
    <row r="21" spans="1:4" ht="12.75">
      <c r="A21" s="9">
        <v>3</v>
      </c>
      <c r="B21" s="92" t="s">
        <v>22</v>
      </c>
      <c r="C21" s="92"/>
      <c r="D21" s="79"/>
    </row>
    <row r="22" spans="1:4" ht="26.25" customHeight="1">
      <c r="A22" s="9">
        <v>4</v>
      </c>
      <c r="B22" s="92" t="s">
        <v>23</v>
      </c>
      <c r="C22" s="92"/>
      <c r="D22" s="9" t="s">
        <v>131</v>
      </c>
    </row>
    <row r="23" spans="1:4" ht="12.75">
      <c r="A23" s="9">
        <v>5</v>
      </c>
      <c r="B23" s="92" t="s">
        <v>24</v>
      </c>
      <c r="C23" s="92"/>
      <c r="D23" s="10"/>
    </row>
    <row r="24" spans="1:4" ht="12.75">
      <c r="A24" s="16"/>
      <c r="B24" s="16"/>
      <c r="C24" s="16"/>
      <c r="D24" s="17"/>
    </row>
    <row r="25" spans="1:4" ht="12.75">
      <c r="A25" s="16"/>
      <c r="B25" s="16"/>
      <c r="C25" s="16"/>
      <c r="D25" s="17"/>
    </row>
    <row r="26" spans="1:4" ht="12.75">
      <c r="A26" s="98" t="s">
        <v>25</v>
      </c>
      <c r="B26" s="98"/>
      <c r="C26" s="98"/>
      <c r="D26" s="98"/>
    </row>
    <row r="27" spans="1:4" ht="12.75">
      <c r="A27" s="18">
        <v>1</v>
      </c>
      <c r="B27" s="99" t="s">
        <v>26</v>
      </c>
      <c r="C27" s="99"/>
      <c r="D27" s="18" t="s">
        <v>27</v>
      </c>
    </row>
    <row r="28" spans="1:4" ht="12.75">
      <c r="A28" s="19" t="s">
        <v>8</v>
      </c>
      <c r="B28" s="92" t="s">
        <v>28</v>
      </c>
      <c r="C28" s="92"/>
      <c r="D28" s="80"/>
    </row>
    <row r="29" spans="1:4" ht="12.75">
      <c r="A29" s="19" t="s">
        <v>10</v>
      </c>
      <c r="B29" s="92" t="s">
        <v>29</v>
      </c>
      <c r="C29" s="92"/>
      <c r="D29" s="80">
        <v>0</v>
      </c>
    </row>
    <row r="30" spans="1:4" ht="15" customHeight="1">
      <c r="A30" s="102" t="s">
        <v>30</v>
      </c>
      <c r="B30" s="103"/>
      <c r="C30" s="104"/>
      <c r="D30" s="21">
        <f>SUM(D28:D29)</f>
        <v>0</v>
      </c>
    </row>
    <row r="31" spans="1:4" ht="24" customHeight="1">
      <c r="A31" s="105" t="s">
        <v>31</v>
      </c>
      <c r="B31" s="106"/>
      <c r="C31" s="106"/>
      <c r="D31" s="106"/>
    </row>
    <row r="32" spans="1:4" ht="12.75">
      <c r="A32" s="100"/>
      <c r="B32" s="101"/>
      <c r="C32" s="101"/>
      <c r="D32" s="101"/>
    </row>
    <row r="33" spans="1:4" ht="15" customHeight="1">
      <c r="A33" s="100" t="s">
        <v>32</v>
      </c>
      <c r="B33" s="101"/>
      <c r="C33" s="101"/>
      <c r="D33" s="101"/>
    </row>
    <row r="34" spans="1:4" ht="15" customHeight="1">
      <c r="A34" s="100" t="s">
        <v>33</v>
      </c>
      <c r="B34" s="101"/>
      <c r="C34" s="101"/>
      <c r="D34" s="101"/>
    </row>
    <row r="35" spans="1:4" ht="25.5" customHeight="1">
      <c r="A35" s="22" t="s">
        <v>34</v>
      </c>
      <c r="B35" s="22" t="s">
        <v>35</v>
      </c>
      <c r="C35" s="22" t="s">
        <v>36</v>
      </c>
      <c r="D35" s="22" t="s">
        <v>27</v>
      </c>
    </row>
    <row r="36" spans="1:4" ht="12.75">
      <c r="A36" s="23" t="s">
        <v>8</v>
      </c>
      <c r="B36" s="24" t="s">
        <v>37</v>
      </c>
      <c r="C36" s="25">
        <v>8.3299999999999999E-2</v>
      </c>
      <c r="D36" s="26">
        <f>C36*D30</f>
        <v>0</v>
      </c>
    </row>
    <row r="37" spans="1:4" ht="26.25" customHeight="1">
      <c r="A37" s="71" t="s">
        <v>10</v>
      </c>
      <c r="B37" s="42" t="s">
        <v>38</v>
      </c>
      <c r="C37" s="72">
        <v>2.7799999999999998E-2</v>
      </c>
      <c r="D37" s="73">
        <f>D30*C37</f>
        <v>0</v>
      </c>
    </row>
    <row r="38" spans="1:4" ht="12.75">
      <c r="A38" s="109" t="s">
        <v>39</v>
      </c>
      <c r="B38" s="109"/>
      <c r="C38" s="27">
        <f>SUM(C36:C37)</f>
        <v>0.1111</v>
      </c>
      <c r="D38" s="28">
        <f>SUM(D36:D37)</f>
        <v>0</v>
      </c>
    </row>
    <row r="39" spans="1:4" ht="12.75">
      <c r="A39" s="23" t="s">
        <v>12</v>
      </c>
      <c r="B39" s="24" t="s">
        <v>40</v>
      </c>
      <c r="C39" s="25">
        <f>C38*C55</f>
        <v>3.7551800000000003E-2</v>
      </c>
      <c r="D39" s="26">
        <f>D30*C39</f>
        <v>0</v>
      </c>
    </row>
    <row r="40" spans="1:4" ht="12.75">
      <c r="A40" s="109" t="s">
        <v>41</v>
      </c>
      <c r="B40" s="109"/>
      <c r="C40" s="27">
        <f>SUM(C38:C39)</f>
        <v>0.1486518</v>
      </c>
      <c r="D40" s="28">
        <f>SUM(D38:D39)</f>
        <v>0</v>
      </c>
    </row>
    <row r="41" spans="1:4" ht="53.25" customHeight="1">
      <c r="A41" s="110" t="s">
        <v>42</v>
      </c>
      <c r="B41" s="111"/>
      <c r="C41" s="111"/>
      <c r="D41" s="112"/>
    </row>
    <row r="42" spans="1:4" ht="40.5" customHeight="1">
      <c r="A42" s="113" t="s">
        <v>43</v>
      </c>
      <c r="B42" s="114"/>
      <c r="C42" s="114"/>
      <c r="D42" s="115"/>
    </row>
    <row r="43" spans="1:4" ht="51.75" customHeight="1">
      <c r="A43" s="116" t="s">
        <v>44</v>
      </c>
      <c r="B43" s="117"/>
      <c r="C43" s="117"/>
      <c r="D43" s="118"/>
    </row>
    <row r="44" spans="1:4" ht="15" customHeight="1">
      <c r="A44" s="29"/>
      <c r="B44" s="30"/>
      <c r="C44" s="30"/>
      <c r="D44" s="30"/>
    </row>
    <row r="45" spans="1:4" ht="25.5" customHeight="1">
      <c r="A45" s="107" t="s">
        <v>45</v>
      </c>
      <c r="B45" s="108"/>
      <c r="C45" s="108"/>
      <c r="D45" s="108"/>
    </row>
    <row r="46" spans="1:4" ht="17.25" customHeight="1">
      <c r="A46" s="31" t="s">
        <v>46</v>
      </c>
      <c r="B46" s="31" t="s">
        <v>47</v>
      </c>
      <c r="C46" s="31" t="s">
        <v>36</v>
      </c>
      <c r="D46" s="31" t="s">
        <v>27</v>
      </c>
    </row>
    <row r="47" spans="1:4" ht="12.75">
      <c r="A47" s="32" t="s">
        <v>8</v>
      </c>
      <c r="B47" s="33" t="s">
        <v>48</v>
      </c>
      <c r="C47" s="34">
        <f>[1]PARÂMETROS!B35</f>
        <v>0.2</v>
      </c>
      <c r="D47" s="35">
        <f>D30*C47</f>
        <v>0</v>
      </c>
    </row>
    <row r="48" spans="1:4" ht="12.75">
      <c r="A48" s="32" t="s">
        <v>10</v>
      </c>
      <c r="B48" s="33" t="s">
        <v>49</v>
      </c>
      <c r="C48" s="34">
        <f>[1]PARÂMETROS!B36</f>
        <v>2.5000000000000001E-2</v>
      </c>
      <c r="D48" s="35">
        <f>D30*C48</f>
        <v>0</v>
      </c>
    </row>
    <row r="49" spans="1:4" ht="12.75">
      <c r="A49" s="32" t="s">
        <v>12</v>
      </c>
      <c r="B49" s="33" t="s">
        <v>50</v>
      </c>
      <c r="C49" s="85"/>
      <c r="D49" s="81">
        <f>D30*C49</f>
        <v>0</v>
      </c>
    </row>
    <row r="50" spans="1:4" ht="12.75">
      <c r="A50" s="32" t="s">
        <v>14</v>
      </c>
      <c r="B50" s="33" t="s">
        <v>51</v>
      </c>
      <c r="C50" s="34">
        <f>[1]PARÂMETROS!B38</f>
        <v>1.4999999999999999E-2</v>
      </c>
      <c r="D50" s="35">
        <f>D30*C50</f>
        <v>0</v>
      </c>
    </row>
    <row r="51" spans="1:4" ht="12.75">
      <c r="A51" s="32" t="s">
        <v>16</v>
      </c>
      <c r="B51" s="33" t="s">
        <v>52</v>
      </c>
      <c r="C51" s="34">
        <f>[1]PARÂMETROS!B39</f>
        <v>0.01</v>
      </c>
      <c r="D51" s="35">
        <f>D30*C51</f>
        <v>0</v>
      </c>
    </row>
    <row r="52" spans="1:4" ht="12.75">
      <c r="A52" s="32" t="s">
        <v>53</v>
      </c>
      <c r="B52" s="33" t="s">
        <v>54</v>
      </c>
      <c r="C52" s="34">
        <f>[1]PARÂMETROS!B40</f>
        <v>6.0000000000000001E-3</v>
      </c>
      <c r="D52" s="35">
        <f>D30*C52</f>
        <v>0</v>
      </c>
    </row>
    <row r="53" spans="1:4" ht="12.75">
      <c r="A53" s="32" t="s">
        <v>55</v>
      </c>
      <c r="B53" s="33" t="s">
        <v>56</v>
      </c>
      <c r="C53" s="34">
        <f>[1]PARÂMETROS!B41</f>
        <v>2E-3</v>
      </c>
      <c r="D53" s="35">
        <f>D30*C53</f>
        <v>0</v>
      </c>
    </row>
    <row r="54" spans="1:4" ht="12.75">
      <c r="A54" s="32" t="s">
        <v>57</v>
      </c>
      <c r="B54" s="33" t="s">
        <v>58</v>
      </c>
      <c r="C54" s="34">
        <f>[1]PARÂMETROS!B42</f>
        <v>0.08</v>
      </c>
      <c r="D54" s="35">
        <f>D30*C54</f>
        <v>0</v>
      </c>
    </row>
    <row r="55" spans="1:4" ht="12.75">
      <c r="A55" s="119" t="s">
        <v>59</v>
      </c>
      <c r="B55" s="119"/>
      <c r="C55" s="36">
        <f>SUM(C47:C54)</f>
        <v>0.33800000000000002</v>
      </c>
      <c r="D55" s="37">
        <f>SUM(D47:D54)</f>
        <v>0</v>
      </c>
    </row>
    <row r="56" spans="1:4" ht="27" customHeight="1">
      <c r="A56" s="110" t="s">
        <v>60</v>
      </c>
      <c r="B56" s="111"/>
      <c r="C56" s="111"/>
      <c r="D56" s="112"/>
    </row>
    <row r="57" spans="1:4" ht="27" customHeight="1">
      <c r="A57" s="113" t="s">
        <v>61</v>
      </c>
      <c r="B57" s="114"/>
      <c r="C57" s="114"/>
      <c r="D57" s="115"/>
    </row>
    <row r="58" spans="1:4" ht="27" customHeight="1">
      <c r="A58" s="116" t="s">
        <v>62</v>
      </c>
      <c r="B58" s="117"/>
      <c r="C58" s="117"/>
      <c r="D58" s="118"/>
    </row>
    <row r="59" spans="1:4" ht="15" customHeight="1">
      <c r="A59" s="30"/>
      <c r="B59" s="30"/>
      <c r="C59" s="30"/>
      <c r="D59" s="30"/>
    </row>
    <row r="60" spans="1:4" ht="15" customHeight="1">
      <c r="A60" s="107" t="s">
        <v>63</v>
      </c>
      <c r="B60" s="108"/>
      <c r="C60" s="108"/>
      <c r="D60" s="108"/>
    </row>
    <row r="61" spans="1:4" ht="12.75">
      <c r="A61" s="38" t="s">
        <v>64</v>
      </c>
      <c r="B61" s="38" t="s">
        <v>65</v>
      </c>
      <c r="C61" s="38" t="s">
        <v>130</v>
      </c>
      <c r="D61" s="38" t="s">
        <v>66</v>
      </c>
    </row>
    <row r="62" spans="1:4" ht="12.75">
      <c r="A62" s="39" t="s">
        <v>8</v>
      </c>
      <c r="B62" s="40" t="s">
        <v>67</v>
      </c>
      <c r="C62" s="80"/>
      <c r="D62" s="20">
        <f>IF((C62*22*2)-(D28*6%)&gt;0,(C62*22*2)-(D28*6%),0)</f>
        <v>0</v>
      </c>
    </row>
    <row r="63" spans="1:4" ht="12.75">
      <c r="A63" s="75" t="s">
        <v>10</v>
      </c>
      <c r="B63" s="41" t="s">
        <v>165</v>
      </c>
      <c r="C63" s="120"/>
      <c r="D63" s="121"/>
    </row>
    <row r="64" spans="1:4" ht="12.75">
      <c r="A64" s="75" t="s">
        <v>12</v>
      </c>
      <c r="B64" s="42" t="s">
        <v>166</v>
      </c>
      <c r="C64" s="120"/>
      <c r="D64" s="121"/>
    </row>
    <row r="65" spans="1:4" ht="12.75">
      <c r="A65" s="39" t="s">
        <v>12</v>
      </c>
      <c r="B65" s="42" t="s">
        <v>167</v>
      </c>
      <c r="C65" s="122"/>
      <c r="D65" s="123"/>
    </row>
    <row r="66" spans="1:4" ht="15" customHeight="1">
      <c r="A66" s="39" t="s">
        <v>16</v>
      </c>
      <c r="B66" s="43" t="s">
        <v>29</v>
      </c>
      <c r="C66" s="122">
        <v>0</v>
      </c>
      <c r="D66" s="123"/>
    </row>
    <row r="67" spans="1:4" ht="27" customHeight="1">
      <c r="A67" s="124" t="s">
        <v>68</v>
      </c>
      <c r="B67" s="125"/>
      <c r="C67" s="126">
        <f>D62+C63+C64+C65+C66</f>
        <v>0</v>
      </c>
      <c r="D67" s="127"/>
    </row>
    <row r="68" spans="1:4">
      <c r="A68" s="128" t="s">
        <v>69</v>
      </c>
      <c r="B68" s="129"/>
      <c r="C68" s="129"/>
      <c r="D68" s="129"/>
    </row>
    <row r="69" spans="1:4" ht="29.25" customHeight="1">
      <c r="A69" s="130"/>
      <c r="B69" s="131"/>
      <c r="C69" s="131"/>
      <c r="D69" s="131"/>
    </row>
    <row r="70" spans="1:4" ht="12.75">
      <c r="A70" s="107" t="s">
        <v>70</v>
      </c>
      <c r="B70" s="108"/>
      <c r="C70" s="108"/>
      <c r="D70" s="108"/>
    </row>
    <row r="71" spans="1:4" ht="12.75">
      <c r="A71" s="22">
        <v>2</v>
      </c>
      <c r="B71" s="22" t="s">
        <v>71</v>
      </c>
      <c r="C71" s="22" t="s">
        <v>36</v>
      </c>
      <c r="D71" s="22" t="s">
        <v>27</v>
      </c>
    </row>
    <row r="72" spans="1:4" ht="25.5">
      <c r="A72" s="9" t="s">
        <v>34</v>
      </c>
      <c r="B72" s="43" t="s">
        <v>35</v>
      </c>
      <c r="C72" s="76">
        <f>C40</f>
        <v>0.1486518</v>
      </c>
      <c r="D72" s="59">
        <f>D40</f>
        <v>0</v>
      </c>
    </row>
    <row r="73" spans="1:4" ht="12.75">
      <c r="A73" s="9" t="s">
        <v>46</v>
      </c>
      <c r="B73" s="43" t="s">
        <v>47</v>
      </c>
      <c r="C73" s="76">
        <f>C55</f>
        <v>0.33800000000000002</v>
      </c>
      <c r="D73" s="59">
        <f>D55</f>
        <v>0</v>
      </c>
    </row>
    <row r="74" spans="1:4" ht="12.75">
      <c r="A74" s="9" t="s">
        <v>64</v>
      </c>
      <c r="B74" s="43" t="s">
        <v>65</v>
      </c>
      <c r="C74" s="76"/>
      <c r="D74" s="59">
        <f>C67</f>
        <v>0</v>
      </c>
    </row>
    <row r="75" spans="1:4" ht="12.75">
      <c r="A75" s="109" t="s">
        <v>73</v>
      </c>
      <c r="B75" s="109"/>
      <c r="C75" s="48" t="s">
        <v>72</v>
      </c>
      <c r="D75" s="49">
        <f>SUM(D72:D74)</f>
        <v>0</v>
      </c>
    </row>
    <row r="76" spans="1:4">
      <c r="A76" s="50"/>
      <c r="B76" s="51"/>
      <c r="C76" s="51"/>
      <c r="D76" s="51"/>
    </row>
    <row r="77" spans="1:4" ht="27.75" customHeight="1">
      <c r="A77" s="107" t="s">
        <v>74</v>
      </c>
      <c r="B77" s="108"/>
      <c r="C77" s="108"/>
      <c r="D77" s="108"/>
    </row>
    <row r="78" spans="1:4" ht="30.75" customHeight="1">
      <c r="A78" s="22">
        <v>3</v>
      </c>
      <c r="B78" s="22" t="s">
        <v>75</v>
      </c>
      <c r="C78" s="22" t="s">
        <v>36</v>
      </c>
      <c r="D78" s="22" t="s">
        <v>27</v>
      </c>
    </row>
    <row r="79" spans="1:4" ht="12.75">
      <c r="A79" s="9" t="s">
        <v>8</v>
      </c>
      <c r="B79" s="43" t="s">
        <v>76</v>
      </c>
      <c r="C79" s="52">
        <v>4.1999999999999997E-3</v>
      </c>
      <c r="D79" s="59">
        <f t="shared" ref="D79:D84" si="0">D$30*C79</f>
        <v>0</v>
      </c>
    </row>
    <row r="80" spans="1:4" ht="37.5">
      <c r="A80" s="9" t="s">
        <v>10</v>
      </c>
      <c r="B80" s="43" t="s">
        <v>77</v>
      </c>
      <c r="C80" s="52">
        <f>C79*C54</f>
        <v>3.3599999999999998E-4</v>
      </c>
      <c r="D80" s="59">
        <f t="shared" si="0"/>
        <v>0</v>
      </c>
    </row>
    <row r="81" spans="1:4" ht="62.25">
      <c r="A81" s="9" t="s">
        <v>12</v>
      </c>
      <c r="B81" s="43" t="s">
        <v>78</v>
      </c>
      <c r="C81" s="52">
        <f>40%*C55*C79</f>
        <v>5.6784000000000001E-4</v>
      </c>
      <c r="D81" s="59">
        <f t="shared" si="0"/>
        <v>0</v>
      </c>
    </row>
    <row r="82" spans="1:4" ht="12.75">
      <c r="A82" s="9" t="s">
        <v>14</v>
      </c>
      <c r="B82" s="43" t="s">
        <v>79</v>
      </c>
      <c r="C82" s="52">
        <v>1.9400000000000001E-2</v>
      </c>
      <c r="D82" s="59">
        <f t="shared" si="0"/>
        <v>0</v>
      </c>
    </row>
    <row r="83" spans="1:4" ht="62.25">
      <c r="A83" s="9" t="s">
        <v>16</v>
      </c>
      <c r="B83" s="43" t="s">
        <v>80</v>
      </c>
      <c r="C83" s="52">
        <f>C55*C82</f>
        <v>6.5572000000000009E-3</v>
      </c>
      <c r="D83" s="59">
        <f t="shared" si="0"/>
        <v>0</v>
      </c>
    </row>
    <row r="84" spans="1:4" ht="62.25">
      <c r="A84" s="9" t="s">
        <v>53</v>
      </c>
      <c r="B84" s="43" t="s">
        <v>81</v>
      </c>
      <c r="C84" s="52">
        <f>40%*C55*C82</f>
        <v>2.6228800000000002E-3</v>
      </c>
      <c r="D84" s="59">
        <f t="shared" si="0"/>
        <v>0</v>
      </c>
    </row>
    <row r="85" spans="1:4" ht="12.75">
      <c r="A85" s="109" t="s">
        <v>82</v>
      </c>
      <c r="B85" s="109"/>
      <c r="C85" s="53">
        <f>SUM(C79:C84)</f>
        <v>3.3683919999999999E-2</v>
      </c>
      <c r="D85" s="49">
        <f>SUM(D79:D84)</f>
        <v>0</v>
      </c>
    </row>
    <row r="86" spans="1:4" ht="66" customHeight="1">
      <c r="A86" s="132" t="s">
        <v>83</v>
      </c>
      <c r="B86" s="133"/>
      <c r="C86" s="133"/>
      <c r="D86" s="133"/>
    </row>
    <row r="87" spans="1:4" ht="12.75">
      <c r="A87" s="29"/>
      <c r="B87" s="30"/>
      <c r="C87" s="30"/>
      <c r="D87" s="30"/>
    </row>
    <row r="88" spans="1:4" ht="23.25" customHeight="1">
      <c r="A88" s="107" t="s">
        <v>84</v>
      </c>
      <c r="B88" s="108"/>
      <c r="C88" s="108"/>
      <c r="D88" s="108"/>
    </row>
    <row r="89" spans="1:4"/>
    <row r="90" spans="1:4" ht="51" customHeight="1">
      <c r="A90" s="134" t="s">
        <v>85</v>
      </c>
      <c r="B90" s="135"/>
      <c r="C90" s="135"/>
      <c r="D90" s="136"/>
    </row>
    <row r="91" spans="1:4" ht="12.75">
      <c r="A91" s="54"/>
      <c r="B91" s="55"/>
      <c r="C91" s="55"/>
      <c r="D91" s="55"/>
    </row>
    <row r="92" spans="1:4" ht="24.75" customHeight="1">
      <c r="A92" s="107" t="s">
        <v>86</v>
      </c>
      <c r="B92" s="108"/>
      <c r="C92" s="108"/>
      <c r="D92" s="108"/>
    </row>
    <row r="93" spans="1:4" ht="19.5" customHeight="1">
      <c r="A93" s="22" t="s">
        <v>87</v>
      </c>
      <c r="B93" s="22" t="s">
        <v>88</v>
      </c>
      <c r="C93" s="22" t="s">
        <v>36</v>
      </c>
      <c r="D93" s="22" t="s">
        <v>27</v>
      </c>
    </row>
    <row r="94" spans="1:4" ht="38.25">
      <c r="A94" s="9" t="s">
        <v>8</v>
      </c>
      <c r="B94" s="43" t="s">
        <v>89</v>
      </c>
      <c r="C94" s="56">
        <v>9.9400000000000002E-2</v>
      </c>
      <c r="D94" s="59">
        <f t="shared" ref="D94:D99" si="1">D$30*C94</f>
        <v>0</v>
      </c>
    </row>
    <row r="95" spans="1:4" ht="12.75">
      <c r="A95" s="9" t="s">
        <v>10</v>
      </c>
      <c r="B95" s="43" t="s">
        <v>90</v>
      </c>
      <c r="C95" s="83">
        <v>2.8E-3</v>
      </c>
      <c r="D95" s="59">
        <f t="shared" si="1"/>
        <v>0</v>
      </c>
    </row>
    <row r="96" spans="1:4" ht="12.75">
      <c r="A96" s="9" t="s">
        <v>12</v>
      </c>
      <c r="B96" s="43" t="s">
        <v>91</v>
      </c>
      <c r="C96" s="83">
        <v>2.0000000000000001E-4</v>
      </c>
      <c r="D96" s="59">
        <f t="shared" si="1"/>
        <v>0</v>
      </c>
    </row>
    <row r="97" spans="1:4" ht="25.5">
      <c r="A97" s="9" t="s">
        <v>14</v>
      </c>
      <c r="B97" s="43" t="s">
        <v>92</v>
      </c>
      <c r="C97" s="83">
        <v>2.9999999999999997E-4</v>
      </c>
      <c r="D97" s="59">
        <f t="shared" si="1"/>
        <v>0</v>
      </c>
    </row>
    <row r="98" spans="1:4" ht="12.75">
      <c r="A98" s="9" t="s">
        <v>16</v>
      </c>
      <c r="B98" s="43" t="s">
        <v>93</v>
      </c>
      <c r="C98" s="83">
        <v>2.0000000000000001E-4</v>
      </c>
      <c r="D98" s="59">
        <f t="shared" si="1"/>
        <v>0</v>
      </c>
    </row>
    <row r="99" spans="1:4" ht="12.75">
      <c r="A99" s="9" t="s">
        <v>53</v>
      </c>
      <c r="B99" s="43" t="s">
        <v>94</v>
      </c>
      <c r="C99" s="83">
        <v>2.9999999999999997E-4</v>
      </c>
      <c r="D99" s="59">
        <f t="shared" si="1"/>
        <v>0</v>
      </c>
    </row>
    <row r="100" spans="1:4" ht="12.75">
      <c r="A100" s="137" t="s">
        <v>95</v>
      </c>
      <c r="B100" s="137"/>
      <c r="C100" s="77">
        <f>SUM(C94:C99)</f>
        <v>0.1032</v>
      </c>
      <c r="D100" s="78">
        <f>SUM(D94:D99)</f>
        <v>0</v>
      </c>
    </row>
    <row r="101" spans="1:4" ht="12.75">
      <c r="A101" s="9" t="s">
        <v>55</v>
      </c>
      <c r="B101" s="42" t="s">
        <v>96</v>
      </c>
      <c r="C101" s="58">
        <f>C55*C100</f>
        <v>3.4881600000000006E-2</v>
      </c>
      <c r="D101" s="59">
        <f>C101*D30</f>
        <v>0</v>
      </c>
    </row>
    <row r="102" spans="1:4" ht="12.75">
      <c r="A102" s="109" t="s">
        <v>97</v>
      </c>
      <c r="B102" s="109"/>
      <c r="C102" s="57">
        <f>C100+C101</f>
        <v>0.1380816</v>
      </c>
      <c r="D102" s="49">
        <f>D100+D101</f>
        <v>0</v>
      </c>
    </row>
    <row r="103" spans="1:4" ht="12.75">
      <c r="A103" s="29"/>
      <c r="B103" s="30"/>
      <c r="C103" s="30"/>
      <c r="D103" s="30"/>
    </row>
    <row r="104" spans="1:4" ht="26.25" customHeight="1">
      <c r="A104" s="107" t="s">
        <v>98</v>
      </c>
      <c r="B104" s="108"/>
      <c r="C104" s="108"/>
      <c r="D104" s="108"/>
    </row>
    <row r="105" spans="1:4" ht="12.75">
      <c r="A105" s="22">
        <v>4</v>
      </c>
      <c r="B105" s="22" t="s">
        <v>99</v>
      </c>
      <c r="C105" s="22" t="s">
        <v>36</v>
      </c>
      <c r="D105" s="22" t="s">
        <v>27</v>
      </c>
    </row>
    <row r="106" spans="1:4" ht="12.75">
      <c r="A106" s="19" t="s">
        <v>87</v>
      </c>
      <c r="B106" s="45" t="s">
        <v>100</v>
      </c>
      <c r="C106" s="46">
        <v>0.1419</v>
      </c>
      <c r="D106" s="47">
        <f>D102</f>
        <v>0</v>
      </c>
    </row>
    <row r="107" spans="1:4" ht="12.75">
      <c r="A107" s="109" t="s">
        <v>101</v>
      </c>
      <c r="B107" s="109"/>
      <c r="C107" s="48" t="s">
        <v>72</v>
      </c>
      <c r="D107" s="49">
        <f>SUM(D106:D106)</f>
        <v>0</v>
      </c>
    </row>
    <row r="108" spans="1:4" ht="12.75">
      <c r="A108" s="29"/>
      <c r="B108" s="30"/>
      <c r="C108" s="30"/>
      <c r="D108" s="30"/>
    </row>
    <row r="109" spans="1:4" ht="12.75">
      <c r="A109" s="107" t="s">
        <v>102</v>
      </c>
      <c r="B109" s="108"/>
      <c r="C109" s="108"/>
      <c r="D109" s="108"/>
    </row>
    <row r="110" spans="1:4" ht="12.75">
      <c r="A110" s="38">
        <v>5</v>
      </c>
      <c r="B110" s="139" t="s">
        <v>103</v>
      </c>
      <c r="C110" s="139"/>
      <c r="D110" s="38" t="s">
        <v>27</v>
      </c>
    </row>
    <row r="111" spans="1:4" ht="12.75">
      <c r="A111" s="19" t="s">
        <v>8</v>
      </c>
      <c r="B111" s="140" t="s">
        <v>104</v>
      </c>
      <c r="C111" s="140"/>
      <c r="D111" s="84"/>
    </row>
    <row r="112" spans="1:4" ht="12.75">
      <c r="A112" s="19" t="s">
        <v>10</v>
      </c>
      <c r="B112" s="140" t="s">
        <v>29</v>
      </c>
      <c r="C112" s="140"/>
      <c r="D112" s="84">
        <v>0</v>
      </c>
    </row>
    <row r="113" spans="1:4" ht="12.75">
      <c r="A113" s="44"/>
      <c r="B113" s="109" t="s">
        <v>105</v>
      </c>
      <c r="C113" s="109"/>
      <c r="D113" s="49">
        <f>SUM(D111:D112)</f>
        <v>0</v>
      </c>
    </row>
    <row r="114" spans="1:4">
      <c r="A114" s="141" t="s">
        <v>106</v>
      </c>
      <c r="B114" s="142"/>
      <c r="C114" s="142"/>
      <c r="D114" s="142"/>
    </row>
    <row r="115" spans="1:4" ht="12.75">
      <c r="A115" s="143"/>
      <c r="B115" s="144"/>
      <c r="C115" s="144"/>
      <c r="D115" s="144"/>
    </row>
    <row r="116" spans="1:4" ht="12.75">
      <c r="A116" s="145" t="s">
        <v>107</v>
      </c>
      <c r="B116" s="145"/>
      <c r="C116" s="145"/>
      <c r="D116" s="145"/>
    </row>
    <row r="117" spans="1:4" ht="12.75">
      <c r="A117" s="22">
        <v>6</v>
      </c>
      <c r="B117" s="22" t="s">
        <v>108</v>
      </c>
      <c r="C117" s="22" t="s">
        <v>36</v>
      </c>
      <c r="D117" s="22" t="s">
        <v>27</v>
      </c>
    </row>
    <row r="118" spans="1:4" ht="12.75">
      <c r="A118" s="39" t="s">
        <v>8</v>
      </c>
      <c r="B118" s="60" t="s">
        <v>109</v>
      </c>
      <c r="C118" s="70">
        <v>0.05</v>
      </c>
      <c r="D118" s="61">
        <f>(D30+D75+D85+D107+D113)*C118</f>
        <v>0</v>
      </c>
    </row>
    <row r="119" spans="1:4" ht="12.75">
      <c r="A119" s="39" t="s">
        <v>10</v>
      </c>
      <c r="B119" s="60" t="s">
        <v>110</v>
      </c>
      <c r="C119" s="70">
        <v>7.0000000000000007E-2</v>
      </c>
      <c r="D119" s="61">
        <f>(D30+D75+D85+D107+D113+D118)*C119</f>
        <v>0</v>
      </c>
    </row>
    <row r="120" spans="1:4" ht="12.75">
      <c r="A120" s="39" t="s">
        <v>12</v>
      </c>
      <c r="B120" s="60" t="s">
        <v>111</v>
      </c>
      <c r="C120" s="62">
        <f>SUM(C121:C123)</f>
        <v>5.6499999999999995E-2</v>
      </c>
      <c r="D120" s="63">
        <f>((D135+D118+D119)/(1-C120))*C120</f>
        <v>0</v>
      </c>
    </row>
    <row r="121" spans="1:4" ht="12.75">
      <c r="A121" s="64"/>
      <c r="B121" s="60" t="s">
        <v>112</v>
      </c>
      <c r="C121" s="70">
        <v>6.4999999999999997E-3</v>
      </c>
      <c r="D121" s="61">
        <f>((D135+D118+D119)/(1-C120))*C121</f>
        <v>0</v>
      </c>
    </row>
    <row r="122" spans="1:4" ht="12.75">
      <c r="A122" s="64"/>
      <c r="B122" s="60" t="s">
        <v>113</v>
      </c>
      <c r="C122" s="70">
        <v>0.03</v>
      </c>
      <c r="D122" s="61">
        <f>((D135+D118+D119)/(1-C120))*C122</f>
        <v>0</v>
      </c>
    </row>
    <row r="123" spans="1:4" ht="12.75">
      <c r="A123" s="64"/>
      <c r="B123" s="60" t="s">
        <v>114</v>
      </c>
      <c r="C123" s="70">
        <v>0.02</v>
      </c>
      <c r="D123" s="61">
        <f>((D135+D118+D119)/(1-C120))*C123</f>
        <v>0</v>
      </c>
    </row>
    <row r="124" spans="1:4" ht="12.75">
      <c r="A124" s="44"/>
      <c r="B124" s="65" t="s">
        <v>115</v>
      </c>
      <c r="C124" s="57"/>
      <c r="D124" s="49">
        <f>D118+D119+D120</f>
        <v>0</v>
      </c>
    </row>
    <row r="125" spans="1:4" ht="12.75">
      <c r="A125" s="66" t="s">
        <v>116</v>
      </c>
      <c r="B125" s="67"/>
      <c r="C125" s="67"/>
    </row>
    <row r="126" spans="1:4" ht="12.75">
      <c r="A126" s="66" t="s">
        <v>117</v>
      </c>
    </row>
    <row r="127" spans="1:4"/>
    <row r="128" spans="1:4" ht="12.75">
      <c r="A128" s="145" t="s">
        <v>118</v>
      </c>
      <c r="B128" s="145"/>
      <c r="C128" s="145"/>
      <c r="D128" s="145"/>
    </row>
    <row r="129" spans="1:4" ht="12.75">
      <c r="A129" s="44"/>
      <c r="B129" s="138" t="s">
        <v>119</v>
      </c>
      <c r="C129" s="138"/>
      <c r="D129" s="22" t="s">
        <v>120</v>
      </c>
    </row>
    <row r="130" spans="1:4" ht="12.75">
      <c r="A130" s="68" t="s">
        <v>8</v>
      </c>
      <c r="B130" s="148" t="s">
        <v>121</v>
      </c>
      <c r="C130" s="148"/>
      <c r="D130" s="47">
        <f>D30</f>
        <v>0</v>
      </c>
    </row>
    <row r="131" spans="1:4" ht="24" customHeight="1">
      <c r="A131" s="68" t="s">
        <v>10</v>
      </c>
      <c r="B131" s="148" t="s">
        <v>122</v>
      </c>
      <c r="C131" s="148"/>
      <c r="D131" s="47">
        <f>D75</f>
        <v>0</v>
      </c>
    </row>
    <row r="132" spans="1:4" ht="12.75">
      <c r="A132" s="68" t="s">
        <v>12</v>
      </c>
      <c r="B132" s="148" t="s">
        <v>123</v>
      </c>
      <c r="C132" s="148"/>
      <c r="D132" s="47">
        <f>D85</f>
        <v>0</v>
      </c>
    </row>
    <row r="133" spans="1:4" ht="12.75">
      <c r="A133" s="9" t="s">
        <v>14</v>
      </c>
      <c r="B133" s="92" t="s">
        <v>124</v>
      </c>
      <c r="C133" s="92"/>
      <c r="D133" s="59">
        <f>D107</f>
        <v>0</v>
      </c>
    </row>
    <row r="134" spans="1:4" ht="12.75">
      <c r="A134" s="68" t="s">
        <v>16</v>
      </c>
      <c r="B134" s="148" t="s">
        <v>125</v>
      </c>
      <c r="C134" s="148"/>
      <c r="D134" s="47">
        <f>D113</f>
        <v>0</v>
      </c>
    </row>
    <row r="135" spans="1:4" ht="24" customHeight="1">
      <c r="A135" s="109" t="s">
        <v>126</v>
      </c>
      <c r="B135" s="109"/>
      <c r="C135" s="109"/>
      <c r="D135" s="49">
        <f>SUM(D130:D134)</f>
        <v>0</v>
      </c>
    </row>
    <row r="136" spans="1:4" ht="12.75">
      <c r="A136" s="68" t="s">
        <v>53</v>
      </c>
      <c r="B136" s="146" t="s">
        <v>127</v>
      </c>
      <c r="C136" s="146"/>
      <c r="D136" s="47">
        <f>D124</f>
        <v>0</v>
      </c>
    </row>
    <row r="137" spans="1:4" ht="16.5" customHeight="1">
      <c r="A137" s="109" t="s">
        <v>128</v>
      </c>
      <c r="B137" s="109"/>
      <c r="C137" s="109"/>
      <c r="D137" s="49">
        <f>TRUNC((D135+D136),2)</f>
        <v>0</v>
      </c>
    </row>
    <row r="138" spans="1:4">
      <c r="A138" s="147" t="s">
        <v>7</v>
      </c>
      <c r="B138" s="147"/>
      <c r="C138" s="147"/>
      <c r="D138" s="147"/>
    </row>
    <row r="139" spans="1:4" ht="16.5" customHeight="1"/>
    <row r="140" spans="1:4" ht="15.75" customHeight="1"/>
    <row r="141" spans="1:4" ht="14.25" customHeight="1"/>
    <row r="142" spans="1:4" ht="14.25" customHeight="1">
      <c r="C142" s="69"/>
    </row>
    <row r="143" spans="1:4"/>
    <row r="145"/>
    <row r="147" ht="12" customHeight="1"/>
  </sheetData>
  <sheetProtection formatCells="0" formatColumns="0" formatRows="0" insertColumns="0" insertRows="0"/>
  <mergeCells count="75">
    <mergeCell ref="B136:C136"/>
    <mergeCell ref="A137:C137"/>
    <mergeCell ref="A138:D138"/>
    <mergeCell ref="B130:C130"/>
    <mergeCell ref="B131:C131"/>
    <mergeCell ref="B132:C132"/>
    <mergeCell ref="B133:C133"/>
    <mergeCell ref="B134:C134"/>
    <mergeCell ref="A135:C135"/>
    <mergeCell ref="B129:C129"/>
    <mergeCell ref="A104:D104"/>
    <mergeCell ref="A107:B107"/>
    <mergeCell ref="A109:D109"/>
    <mergeCell ref="B110:C110"/>
    <mergeCell ref="B111:C111"/>
    <mergeCell ref="B112:C112"/>
    <mergeCell ref="B113:C113"/>
    <mergeCell ref="A114:D114"/>
    <mergeCell ref="A115:D115"/>
    <mergeCell ref="A116:D116"/>
    <mergeCell ref="A128:D128"/>
    <mergeCell ref="A102:B102"/>
    <mergeCell ref="A68:D68"/>
    <mergeCell ref="A69:D69"/>
    <mergeCell ref="A70:D70"/>
    <mergeCell ref="A75:B75"/>
    <mergeCell ref="A77:D77"/>
    <mergeCell ref="A85:B85"/>
    <mergeCell ref="A86:D86"/>
    <mergeCell ref="A88:D88"/>
    <mergeCell ref="A90:D90"/>
    <mergeCell ref="A92:D92"/>
    <mergeCell ref="A100:B100"/>
    <mergeCell ref="C63:D63"/>
    <mergeCell ref="C64:D64"/>
    <mergeCell ref="C65:D65"/>
    <mergeCell ref="C66:D66"/>
    <mergeCell ref="A67:B67"/>
    <mergeCell ref="C67:D67"/>
    <mergeCell ref="A60:D60"/>
    <mergeCell ref="A34:D34"/>
    <mergeCell ref="A38:B38"/>
    <mergeCell ref="A40:B40"/>
    <mergeCell ref="A41:D41"/>
    <mergeCell ref="A42:D42"/>
    <mergeCell ref="A43:D43"/>
    <mergeCell ref="A45:D45"/>
    <mergeCell ref="A55:B55"/>
    <mergeCell ref="A56:D56"/>
    <mergeCell ref="A57:D57"/>
    <mergeCell ref="A58:D58"/>
    <mergeCell ref="A33:D33"/>
    <mergeCell ref="B20:C20"/>
    <mergeCell ref="B21:C21"/>
    <mergeCell ref="B22:C22"/>
    <mergeCell ref="B23:C23"/>
    <mergeCell ref="A26:D26"/>
    <mergeCell ref="B27:C27"/>
    <mergeCell ref="B28:C28"/>
    <mergeCell ref="B29:C29"/>
    <mergeCell ref="A30:C30"/>
    <mergeCell ref="A31:D31"/>
    <mergeCell ref="A32:D32"/>
    <mergeCell ref="B19:C19"/>
    <mergeCell ref="A7:B7"/>
    <mergeCell ref="C7:D7"/>
    <mergeCell ref="A8:B8"/>
    <mergeCell ref="C8:D8"/>
    <mergeCell ref="B11:C11"/>
    <mergeCell ref="B12:C12"/>
    <mergeCell ref="B13:C13"/>
    <mergeCell ref="B14:C14"/>
    <mergeCell ref="B15:C15"/>
    <mergeCell ref="A17:D17"/>
    <mergeCell ref="A18:D18"/>
  </mergeCells>
  <pageMargins left="1.1811023622047245" right="0.39370078740157483" top="0.78740157480314965" bottom="0.78740157480314965" header="0.31496062992125984" footer="0.31496062992125984"/>
  <pageSetup paperSize="9" scale="80" fitToHeight="3" orientation="portrait" r:id="rId1"/>
  <rowBreaks count="2" manualBreakCount="2">
    <brk id="43" max="3" man="1"/>
    <brk id="87" max="3" man="1"/>
  </rowBreaks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E147"/>
  <sheetViews>
    <sheetView showGridLines="0" zoomScaleNormal="100" zoomScaleSheetLayoutView="100" workbookViewId="0">
      <selection activeCell="C65" sqref="C65:D65"/>
    </sheetView>
  </sheetViews>
  <sheetFormatPr defaultColWidth="0" defaultRowHeight="12" customHeight="1" zeroHeight="1"/>
  <cols>
    <col min="1" max="1" width="5" style="2" customWidth="1"/>
    <col min="2" max="2" width="48.7109375" style="2" customWidth="1"/>
    <col min="3" max="3" width="18" style="2" customWidth="1"/>
    <col min="4" max="4" width="18.42578125" style="2" customWidth="1"/>
    <col min="5" max="5" width="17.42578125" style="2" hidden="1" customWidth="1"/>
    <col min="6" max="16384" width="0" style="2" hidden="1"/>
  </cols>
  <sheetData>
    <row r="1" spans="1:4" ht="12.75">
      <c r="A1" s="1" t="s">
        <v>0</v>
      </c>
      <c r="B1" s="4"/>
      <c r="C1" s="4"/>
      <c r="D1" s="5"/>
    </row>
    <row r="2" spans="1:4" ht="12.75">
      <c r="A2" s="3" t="s">
        <v>1</v>
      </c>
      <c r="B2" s="6"/>
      <c r="C2" s="6"/>
      <c r="D2" s="7"/>
    </row>
    <row r="3" spans="1:4" ht="12.75">
      <c r="A3" s="3" t="s">
        <v>2</v>
      </c>
      <c r="B3" s="6"/>
      <c r="C3" s="6"/>
      <c r="D3" s="7"/>
    </row>
    <row r="4" spans="1:4" ht="12.75">
      <c r="A4" s="3" t="s">
        <v>3</v>
      </c>
      <c r="B4" s="6"/>
      <c r="C4" s="6"/>
      <c r="D4" s="7"/>
    </row>
    <row r="5" spans="1:4" ht="12.75">
      <c r="A5" s="3" t="s">
        <v>4</v>
      </c>
      <c r="B5" s="6"/>
      <c r="C5" s="6"/>
      <c r="D5" s="7"/>
    </row>
    <row r="6" spans="1:4">
      <c r="A6" s="6"/>
      <c r="B6" s="6"/>
      <c r="C6" s="6"/>
      <c r="D6" s="6"/>
    </row>
    <row r="7" spans="1:4" ht="12.75">
      <c r="A7" s="93" t="s">
        <v>5</v>
      </c>
      <c r="B7" s="93"/>
      <c r="C7" s="94" t="s">
        <v>168</v>
      </c>
      <c r="D7" s="94"/>
    </row>
    <row r="8" spans="1:4" ht="12.75">
      <c r="A8" s="93" t="s">
        <v>6</v>
      </c>
      <c r="B8" s="93"/>
      <c r="C8" s="95" t="s">
        <v>169</v>
      </c>
      <c r="D8" s="95"/>
    </row>
    <row r="9" spans="1:4"/>
    <row r="10" spans="1:4" ht="12.75">
      <c r="A10" s="8"/>
      <c r="B10" s="8"/>
      <c r="C10" s="8"/>
      <c r="D10" s="8"/>
    </row>
    <row r="11" spans="1:4" ht="12.75">
      <c r="A11" s="9" t="s">
        <v>8</v>
      </c>
      <c r="B11" s="92" t="s">
        <v>9</v>
      </c>
      <c r="C11" s="92"/>
      <c r="D11" s="10"/>
    </row>
    <row r="12" spans="1:4" ht="12.75">
      <c r="A12" s="9" t="s">
        <v>10</v>
      </c>
      <c r="B12" s="92" t="s">
        <v>11</v>
      </c>
      <c r="C12" s="92"/>
      <c r="D12" s="11" t="s">
        <v>149</v>
      </c>
    </row>
    <row r="13" spans="1:4" ht="12.75">
      <c r="A13" s="9" t="s">
        <v>12</v>
      </c>
      <c r="B13" s="92" t="s">
        <v>13</v>
      </c>
      <c r="C13" s="92"/>
      <c r="D13" s="12"/>
    </row>
    <row r="14" spans="1:4" ht="12.75">
      <c r="A14" s="9" t="s">
        <v>14</v>
      </c>
      <c r="B14" s="96" t="s">
        <v>15</v>
      </c>
      <c r="C14" s="97"/>
      <c r="D14" s="13"/>
    </row>
    <row r="15" spans="1:4" ht="12.75">
      <c r="A15" s="9" t="s">
        <v>16</v>
      </c>
      <c r="B15" s="92" t="s">
        <v>17</v>
      </c>
      <c r="C15" s="92"/>
      <c r="D15" s="9">
        <v>12</v>
      </c>
    </row>
    <row r="16" spans="1:4">
      <c r="A16" s="14"/>
      <c r="B16" s="14"/>
      <c r="C16" s="15"/>
      <c r="D16" s="14"/>
    </row>
    <row r="17" spans="1:4" ht="12.75">
      <c r="A17" s="98" t="s">
        <v>18</v>
      </c>
      <c r="B17" s="98"/>
      <c r="C17" s="98"/>
      <c r="D17" s="98"/>
    </row>
    <row r="18" spans="1:4" ht="30" customHeight="1">
      <c r="A18" s="99" t="s">
        <v>19</v>
      </c>
      <c r="B18" s="99"/>
      <c r="C18" s="99"/>
      <c r="D18" s="99"/>
    </row>
    <row r="19" spans="1:4" ht="25.5">
      <c r="A19" s="9">
        <v>1</v>
      </c>
      <c r="B19" s="92" t="s">
        <v>20</v>
      </c>
      <c r="C19" s="92"/>
      <c r="D19" s="9" t="s">
        <v>131</v>
      </c>
    </row>
    <row r="20" spans="1:4" ht="12.75">
      <c r="A20" s="9">
        <v>2</v>
      </c>
      <c r="B20" s="92" t="s">
        <v>21</v>
      </c>
      <c r="C20" s="92"/>
      <c r="D20" s="9" t="s">
        <v>132</v>
      </c>
    </row>
    <row r="21" spans="1:4" ht="12.75">
      <c r="A21" s="9">
        <v>3</v>
      </c>
      <c r="B21" s="92" t="s">
        <v>22</v>
      </c>
      <c r="C21" s="92"/>
      <c r="D21" s="79"/>
    </row>
    <row r="22" spans="1:4" ht="26.25" customHeight="1">
      <c r="A22" s="9">
        <v>4</v>
      </c>
      <c r="B22" s="92" t="s">
        <v>23</v>
      </c>
      <c r="C22" s="92"/>
      <c r="D22" s="9" t="s">
        <v>131</v>
      </c>
    </row>
    <row r="23" spans="1:4" ht="12.75">
      <c r="A23" s="9">
        <v>5</v>
      </c>
      <c r="B23" s="92" t="s">
        <v>24</v>
      </c>
      <c r="C23" s="92"/>
      <c r="D23" s="10"/>
    </row>
    <row r="24" spans="1:4" ht="12.75">
      <c r="A24" s="16"/>
      <c r="B24" s="16"/>
      <c r="C24" s="16"/>
      <c r="D24" s="17"/>
    </row>
    <row r="25" spans="1:4" ht="12.75">
      <c r="A25" s="16"/>
      <c r="B25" s="16"/>
      <c r="C25" s="16"/>
      <c r="D25" s="17"/>
    </row>
    <row r="26" spans="1:4" ht="12.75">
      <c r="A26" s="98" t="s">
        <v>25</v>
      </c>
      <c r="B26" s="98"/>
      <c r="C26" s="98"/>
      <c r="D26" s="98"/>
    </row>
    <row r="27" spans="1:4" ht="12.75">
      <c r="A27" s="18">
        <v>1</v>
      </c>
      <c r="B27" s="99" t="s">
        <v>26</v>
      </c>
      <c r="C27" s="99"/>
      <c r="D27" s="18" t="s">
        <v>27</v>
      </c>
    </row>
    <row r="28" spans="1:4" ht="12.75">
      <c r="A28" s="19" t="s">
        <v>8</v>
      </c>
      <c r="B28" s="92" t="s">
        <v>28</v>
      </c>
      <c r="C28" s="92"/>
      <c r="D28" s="80"/>
    </row>
    <row r="29" spans="1:4" ht="12.75">
      <c r="A29" s="19" t="s">
        <v>10</v>
      </c>
      <c r="B29" s="92" t="s">
        <v>29</v>
      </c>
      <c r="C29" s="92"/>
      <c r="D29" s="80">
        <v>0</v>
      </c>
    </row>
    <row r="30" spans="1:4" ht="15" customHeight="1">
      <c r="A30" s="102" t="s">
        <v>30</v>
      </c>
      <c r="B30" s="103"/>
      <c r="C30" s="104"/>
      <c r="D30" s="21">
        <f>SUM(D28:D29)</f>
        <v>0</v>
      </c>
    </row>
    <row r="31" spans="1:4" ht="24" customHeight="1">
      <c r="A31" s="105" t="s">
        <v>31</v>
      </c>
      <c r="B31" s="106"/>
      <c r="C31" s="106"/>
      <c r="D31" s="106"/>
    </row>
    <row r="32" spans="1:4" ht="12.75">
      <c r="A32" s="100"/>
      <c r="B32" s="101"/>
      <c r="C32" s="101"/>
      <c r="D32" s="101"/>
    </row>
    <row r="33" spans="1:4" ht="15" customHeight="1">
      <c r="A33" s="100" t="s">
        <v>32</v>
      </c>
      <c r="B33" s="101"/>
      <c r="C33" s="101"/>
      <c r="D33" s="101"/>
    </row>
    <row r="34" spans="1:4" ht="15" customHeight="1">
      <c r="A34" s="100" t="s">
        <v>33</v>
      </c>
      <c r="B34" s="101"/>
      <c r="C34" s="101"/>
      <c r="D34" s="101"/>
    </row>
    <row r="35" spans="1:4" ht="25.5" customHeight="1">
      <c r="A35" s="22" t="s">
        <v>34</v>
      </c>
      <c r="B35" s="22" t="s">
        <v>35</v>
      </c>
      <c r="C35" s="22" t="s">
        <v>36</v>
      </c>
      <c r="D35" s="22" t="s">
        <v>27</v>
      </c>
    </row>
    <row r="36" spans="1:4" ht="12.75">
      <c r="A36" s="23" t="s">
        <v>8</v>
      </c>
      <c r="B36" s="24" t="s">
        <v>37</v>
      </c>
      <c r="C36" s="25">
        <v>8.3299999999999999E-2</v>
      </c>
      <c r="D36" s="26">
        <f>C36*D30</f>
        <v>0</v>
      </c>
    </row>
    <row r="37" spans="1:4" ht="26.25" customHeight="1">
      <c r="A37" s="71" t="s">
        <v>10</v>
      </c>
      <c r="B37" s="42" t="s">
        <v>38</v>
      </c>
      <c r="C37" s="72">
        <v>2.7799999999999998E-2</v>
      </c>
      <c r="D37" s="73">
        <f>D30*C37</f>
        <v>0</v>
      </c>
    </row>
    <row r="38" spans="1:4" ht="12.75">
      <c r="A38" s="109" t="s">
        <v>39</v>
      </c>
      <c r="B38" s="109"/>
      <c r="C38" s="27">
        <f>SUM(C36:C37)</f>
        <v>0.1111</v>
      </c>
      <c r="D38" s="28">
        <f>SUM(D36:D37)</f>
        <v>0</v>
      </c>
    </row>
    <row r="39" spans="1:4" ht="12.75">
      <c r="A39" s="23" t="s">
        <v>12</v>
      </c>
      <c r="B39" s="24" t="s">
        <v>40</v>
      </c>
      <c r="C39" s="25">
        <f>C38*C55</f>
        <v>3.7551800000000003E-2</v>
      </c>
      <c r="D39" s="26">
        <f>D30*C39</f>
        <v>0</v>
      </c>
    </row>
    <row r="40" spans="1:4" ht="12.75">
      <c r="A40" s="109" t="s">
        <v>41</v>
      </c>
      <c r="B40" s="109"/>
      <c r="C40" s="27">
        <f>SUM(C38:C39)</f>
        <v>0.1486518</v>
      </c>
      <c r="D40" s="28">
        <f>SUM(D38:D39)</f>
        <v>0</v>
      </c>
    </row>
    <row r="41" spans="1:4" ht="53.25" customHeight="1">
      <c r="A41" s="110" t="s">
        <v>42</v>
      </c>
      <c r="B41" s="111"/>
      <c r="C41" s="111"/>
      <c r="D41" s="112"/>
    </row>
    <row r="42" spans="1:4" ht="40.5" customHeight="1">
      <c r="A42" s="113" t="s">
        <v>43</v>
      </c>
      <c r="B42" s="114"/>
      <c r="C42" s="114"/>
      <c r="D42" s="115"/>
    </row>
    <row r="43" spans="1:4" ht="51.75" customHeight="1">
      <c r="A43" s="116" t="s">
        <v>44</v>
      </c>
      <c r="B43" s="117"/>
      <c r="C43" s="117"/>
      <c r="D43" s="118"/>
    </row>
    <row r="44" spans="1:4" ht="15" customHeight="1">
      <c r="A44" s="29"/>
      <c r="B44" s="30"/>
      <c r="C44" s="30"/>
      <c r="D44" s="30"/>
    </row>
    <row r="45" spans="1:4" ht="25.5" customHeight="1">
      <c r="A45" s="107" t="s">
        <v>45</v>
      </c>
      <c r="B45" s="108"/>
      <c r="C45" s="108"/>
      <c r="D45" s="108"/>
    </row>
    <row r="46" spans="1:4" ht="17.25" customHeight="1">
      <c r="A46" s="31" t="s">
        <v>46</v>
      </c>
      <c r="B46" s="31" t="s">
        <v>47</v>
      </c>
      <c r="C46" s="31" t="s">
        <v>36</v>
      </c>
      <c r="D46" s="31" t="s">
        <v>27</v>
      </c>
    </row>
    <row r="47" spans="1:4" ht="12.75">
      <c r="A47" s="32" t="s">
        <v>8</v>
      </c>
      <c r="B47" s="33" t="s">
        <v>48</v>
      </c>
      <c r="C47" s="34">
        <f>[1]PARÂMETROS!B35</f>
        <v>0.2</v>
      </c>
      <c r="D47" s="35">
        <f>D30*C47</f>
        <v>0</v>
      </c>
    </row>
    <row r="48" spans="1:4" ht="12.75">
      <c r="A48" s="32" t="s">
        <v>10</v>
      </c>
      <c r="B48" s="33" t="s">
        <v>49</v>
      </c>
      <c r="C48" s="34">
        <f>[1]PARÂMETROS!B36</f>
        <v>2.5000000000000001E-2</v>
      </c>
      <c r="D48" s="35">
        <f>D30*C48</f>
        <v>0</v>
      </c>
    </row>
    <row r="49" spans="1:4" ht="12.75">
      <c r="A49" s="32" t="s">
        <v>12</v>
      </c>
      <c r="B49" s="33" t="s">
        <v>50</v>
      </c>
      <c r="C49" s="85"/>
      <c r="D49" s="81">
        <f>D30*C49</f>
        <v>0</v>
      </c>
    </row>
    <row r="50" spans="1:4" ht="12.75">
      <c r="A50" s="32" t="s">
        <v>14</v>
      </c>
      <c r="B50" s="33" t="s">
        <v>51</v>
      </c>
      <c r="C50" s="34">
        <f>[1]PARÂMETROS!B38</f>
        <v>1.4999999999999999E-2</v>
      </c>
      <c r="D50" s="35">
        <f>D30*C50</f>
        <v>0</v>
      </c>
    </row>
    <row r="51" spans="1:4" ht="12.75">
      <c r="A51" s="32" t="s">
        <v>16</v>
      </c>
      <c r="B51" s="33" t="s">
        <v>52</v>
      </c>
      <c r="C51" s="34">
        <f>[1]PARÂMETROS!B39</f>
        <v>0.01</v>
      </c>
      <c r="D51" s="35">
        <f>D30*C51</f>
        <v>0</v>
      </c>
    </row>
    <row r="52" spans="1:4" ht="12.75">
      <c r="A52" s="32" t="s">
        <v>53</v>
      </c>
      <c r="B52" s="33" t="s">
        <v>54</v>
      </c>
      <c r="C52" s="34">
        <f>[1]PARÂMETROS!B40</f>
        <v>6.0000000000000001E-3</v>
      </c>
      <c r="D52" s="35">
        <f>D30*C52</f>
        <v>0</v>
      </c>
    </row>
    <row r="53" spans="1:4" ht="12.75">
      <c r="A53" s="32" t="s">
        <v>55</v>
      </c>
      <c r="B53" s="33" t="s">
        <v>56</v>
      </c>
      <c r="C53" s="34">
        <f>[1]PARÂMETROS!B41</f>
        <v>2E-3</v>
      </c>
      <c r="D53" s="35">
        <f>D30*C53</f>
        <v>0</v>
      </c>
    </row>
    <row r="54" spans="1:4" ht="12.75">
      <c r="A54" s="32" t="s">
        <v>57</v>
      </c>
      <c r="B54" s="33" t="s">
        <v>58</v>
      </c>
      <c r="C54" s="34">
        <f>[1]PARÂMETROS!B42</f>
        <v>0.08</v>
      </c>
      <c r="D54" s="35">
        <f>D30*C54</f>
        <v>0</v>
      </c>
    </row>
    <row r="55" spans="1:4" ht="12.75">
      <c r="A55" s="119" t="s">
        <v>59</v>
      </c>
      <c r="B55" s="119"/>
      <c r="C55" s="36">
        <f>SUM(C47:C54)</f>
        <v>0.33800000000000002</v>
      </c>
      <c r="D55" s="37">
        <f>SUM(D47:D54)</f>
        <v>0</v>
      </c>
    </row>
    <row r="56" spans="1:4" ht="27" customHeight="1">
      <c r="A56" s="110" t="s">
        <v>60</v>
      </c>
      <c r="B56" s="111"/>
      <c r="C56" s="111"/>
      <c r="D56" s="112"/>
    </row>
    <row r="57" spans="1:4" ht="27" customHeight="1">
      <c r="A57" s="113" t="s">
        <v>61</v>
      </c>
      <c r="B57" s="114"/>
      <c r="C57" s="114"/>
      <c r="D57" s="115"/>
    </row>
    <row r="58" spans="1:4" ht="27" customHeight="1">
      <c r="A58" s="116" t="s">
        <v>62</v>
      </c>
      <c r="B58" s="117"/>
      <c r="C58" s="117"/>
      <c r="D58" s="118"/>
    </row>
    <row r="59" spans="1:4" ht="15" customHeight="1">
      <c r="A59" s="30"/>
      <c r="B59" s="30"/>
      <c r="C59" s="30"/>
      <c r="D59" s="30"/>
    </row>
    <row r="60" spans="1:4" ht="15" customHeight="1">
      <c r="A60" s="107" t="s">
        <v>63</v>
      </c>
      <c r="B60" s="108"/>
      <c r="C60" s="108"/>
      <c r="D60" s="108"/>
    </row>
    <row r="61" spans="1:4" ht="12.75">
      <c r="A61" s="38" t="s">
        <v>64</v>
      </c>
      <c r="B61" s="38" t="s">
        <v>65</v>
      </c>
      <c r="C61" s="38" t="s">
        <v>130</v>
      </c>
      <c r="D61" s="38" t="s">
        <v>66</v>
      </c>
    </row>
    <row r="62" spans="1:4" ht="12.75">
      <c r="A62" s="39" t="s">
        <v>8</v>
      </c>
      <c r="B62" s="40" t="s">
        <v>67</v>
      </c>
      <c r="C62" s="80"/>
      <c r="D62" s="20">
        <f>IF((C62*22*2)-(D28*6%)&gt;0,(C62*22*2)-(D28*6%),0)</f>
        <v>0</v>
      </c>
    </row>
    <row r="63" spans="1:4" ht="12.75">
      <c r="A63" s="75" t="s">
        <v>10</v>
      </c>
      <c r="B63" s="41" t="s">
        <v>165</v>
      </c>
      <c r="C63" s="120"/>
      <c r="D63" s="121"/>
    </row>
    <row r="64" spans="1:4" ht="12.75">
      <c r="A64" s="75" t="s">
        <v>12</v>
      </c>
      <c r="B64" s="42" t="s">
        <v>166</v>
      </c>
      <c r="C64" s="120"/>
      <c r="D64" s="121"/>
    </row>
    <row r="65" spans="1:4" ht="12.75">
      <c r="A65" s="39" t="s">
        <v>12</v>
      </c>
      <c r="B65" s="42" t="s">
        <v>167</v>
      </c>
      <c r="C65" s="122"/>
      <c r="D65" s="123"/>
    </row>
    <row r="66" spans="1:4" ht="15" customHeight="1">
      <c r="A66" s="39" t="s">
        <v>16</v>
      </c>
      <c r="B66" s="43" t="s">
        <v>29</v>
      </c>
      <c r="C66" s="122">
        <v>0</v>
      </c>
      <c r="D66" s="123"/>
    </row>
    <row r="67" spans="1:4" ht="27" customHeight="1">
      <c r="A67" s="124" t="s">
        <v>68</v>
      </c>
      <c r="B67" s="125"/>
      <c r="C67" s="126">
        <f>D62+C63+C64+C65+C66</f>
        <v>0</v>
      </c>
      <c r="D67" s="127"/>
    </row>
    <row r="68" spans="1:4">
      <c r="A68" s="128" t="s">
        <v>69</v>
      </c>
      <c r="B68" s="129"/>
      <c r="C68" s="129"/>
      <c r="D68" s="129"/>
    </row>
    <row r="69" spans="1:4" ht="29.25" customHeight="1">
      <c r="A69" s="130"/>
      <c r="B69" s="131"/>
      <c r="C69" s="131"/>
      <c r="D69" s="131"/>
    </row>
    <row r="70" spans="1:4" ht="12.75">
      <c r="A70" s="107" t="s">
        <v>70</v>
      </c>
      <c r="B70" s="108"/>
      <c r="C70" s="108"/>
      <c r="D70" s="108"/>
    </row>
    <row r="71" spans="1:4" ht="12.75">
      <c r="A71" s="22">
        <v>2</v>
      </c>
      <c r="B71" s="22" t="s">
        <v>71</v>
      </c>
      <c r="C71" s="22" t="s">
        <v>36</v>
      </c>
      <c r="D71" s="22" t="s">
        <v>27</v>
      </c>
    </row>
    <row r="72" spans="1:4" ht="25.5">
      <c r="A72" s="9" t="s">
        <v>34</v>
      </c>
      <c r="B72" s="43" t="s">
        <v>35</v>
      </c>
      <c r="C72" s="76">
        <f>C40</f>
        <v>0.1486518</v>
      </c>
      <c r="D72" s="59">
        <f>D40</f>
        <v>0</v>
      </c>
    </row>
    <row r="73" spans="1:4" ht="12.75">
      <c r="A73" s="9" t="s">
        <v>46</v>
      </c>
      <c r="B73" s="43" t="s">
        <v>47</v>
      </c>
      <c r="C73" s="76">
        <f>C55</f>
        <v>0.33800000000000002</v>
      </c>
      <c r="D73" s="59">
        <f>D55</f>
        <v>0</v>
      </c>
    </row>
    <row r="74" spans="1:4" ht="12.75">
      <c r="A74" s="9" t="s">
        <v>64</v>
      </c>
      <c r="B74" s="43" t="s">
        <v>65</v>
      </c>
      <c r="C74" s="76"/>
      <c r="D74" s="59">
        <f>C67</f>
        <v>0</v>
      </c>
    </row>
    <row r="75" spans="1:4" ht="12.75">
      <c r="A75" s="109" t="s">
        <v>73</v>
      </c>
      <c r="B75" s="109"/>
      <c r="C75" s="48" t="s">
        <v>72</v>
      </c>
      <c r="D75" s="49">
        <f>SUM(D72:D74)</f>
        <v>0</v>
      </c>
    </row>
    <row r="76" spans="1:4">
      <c r="A76" s="50"/>
      <c r="B76" s="51"/>
      <c r="C76" s="51"/>
      <c r="D76" s="51"/>
    </row>
    <row r="77" spans="1:4" ht="27.75" customHeight="1">
      <c r="A77" s="107" t="s">
        <v>74</v>
      </c>
      <c r="B77" s="108"/>
      <c r="C77" s="108"/>
      <c r="D77" s="108"/>
    </row>
    <row r="78" spans="1:4" ht="30.75" customHeight="1">
      <c r="A78" s="22">
        <v>3</v>
      </c>
      <c r="B78" s="22" t="s">
        <v>75</v>
      </c>
      <c r="C78" s="22" t="s">
        <v>36</v>
      </c>
      <c r="D78" s="22" t="s">
        <v>27</v>
      </c>
    </row>
    <row r="79" spans="1:4" ht="12.75">
      <c r="A79" s="9" t="s">
        <v>8</v>
      </c>
      <c r="B79" s="43" t="s">
        <v>76</v>
      </c>
      <c r="C79" s="52">
        <v>4.1999999999999997E-3</v>
      </c>
      <c r="D79" s="59">
        <f t="shared" ref="D79:D84" si="0">D$30*C79</f>
        <v>0</v>
      </c>
    </row>
    <row r="80" spans="1:4" ht="37.5">
      <c r="A80" s="9" t="s">
        <v>10</v>
      </c>
      <c r="B80" s="43" t="s">
        <v>77</v>
      </c>
      <c r="C80" s="52">
        <f>C79*C54</f>
        <v>3.3599999999999998E-4</v>
      </c>
      <c r="D80" s="59">
        <f t="shared" si="0"/>
        <v>0</v>
      </c>
    </row>
    <row r="81" spans="1:4" ht="62.25">
      <c r="A81" s="9" t="s">
        <v>12</v>
      </c>
      <c r="B81" s="43" t="s">
        <v>78</v>
      </c>
      <c r="C81" s="52">
        <f>40%*C55*C79</f>
        <v>5.6784000000000001E-4</v>
      </c>
      <c r="D81" s="59">
        <f t="shared" si="0"/>
        <v>0</v>
      </c>
    </row>
    <row r="82" spans="1:4" ht="12.75">
      <c r="A82" s="9" t="s">
        <v>14</v>
      </c>
      <c r="B82" s="43" t="s">
        <v>79</v>
      </c>
      <c r="C82" s="52">
        <v>1.9400000000000001E-2</v>
      </c>
      <c r="D82" s="59">
        <f t="shared" si="0"/>
        <v>0</v>
      </c>
    </row>
    <row r="83" spans="1:4" ht="62.25">
      <c r="A83" s="9" t="s">
        <v>16</v>
      </c>
      <c r="B83" s="43" t="s">
        <v>80</v>
      </c>
      <c r="C83" s="52">
        <f>C55*C82</f>
        <v>6.5572000000000009E-3</v>
      </c>
      <c r="D83" s="59">
        <f t="shared" si="0"/>
        <v>0</v>
      </c>
    </row>
    <row r="84" spans="1:4" ht="62.25">
      <c r="A84" s="9" t="s">
        <v>53</v>
      </c>
      <c r="B84" s="43" t="s">
        <v>81</v>
      </c>
      <c r="C84" s="52">
        <f>40%*C55*C82</f>
        <v>2.6228800000000002E-3</v>
      </c>
      <c r="D84" s="59">
        <f t="shared" si="0"/>
        <v>0</v>
      </c>
    </row>
    <row r="85" spans="1:4" ht="12.75">
      <c r="A85" s="109" t="s">
        <v>82</v>
      </c>
      <c r="B85" s="109"/>
      <c r="C85" s="53">
        <f>SUM(C79:C84)</f>
        <v>3.3683919999999999E-2</v>
      </c>
      <c r="D85" s="49">
        <f>SUM(D79:D84)</f>
        <v>0</v>
      </c>
    </row>
    <row r="86" spans="1:4" ht="66" customHeight="1">
      <c r="A86" s="132" t="s">
        <v>83</v>
      </c>
      <c r="B86" s="133"/>
      <c r="C86" s="133"/>
      <c r="D86" s="133"/>
    </row>
    <row r="87" spans="1:4" ht="12.75">
      <c r="A87" s="29"/>
      <c r="B87" s="30"/>
      <c r="C87" s="30"/>
      <c r="D87" s="30"/>
    </row>
    <row r="88" spans="1:4" ht="23.25" customHeight="1">
      <c r="A88" s="107" t="s">
        <v>84</v>
      </c>
      <c r="B88" s="108"/>
      <c r="C88" s="108"/>
      <c r="D88" s="108"/>
    </row>
    <row r="89" spans="1:4"/>
    <row r="90" spans="1:4" ht="51" customHeight="1">
      <c r="A90" s="134" t="s">
        <v>85</v>
      </c>
      <c r="B90" s="135"/>
      <c r="C90" s="135"/>
      <c r="D90" s="136"/>
    </row>
    <row r="91" spans="1:4" ht="12.75">
      <c r="A91" s="54"/>
      <c r="B91" s="55"/>
      <c r="C91" s="55"/>
      <c r="D91" s="55"/>
    </row>
    <row r="92" spans="1:4" ht="24.75" customHeight="1">
      <c r="A92" s="107" t="s">
        <v>86</v>
      </c>
      <c r="B92" s="108"/>
      <c r="C92" s="108"/>
      <c r="D92" s="108"/>
    </row>
    <row r="93" spans="1:4" ht="19.5" customHeight="1">
      <c r="A93" s="22" t="s">
        <v>87</v>
      </c>
      <c r="B93" s="22" t="s">
        <v>88</v>
      </c>
      <c r="C93" s="22" t="s">
        <v>36</v>
      </c>
      <c r="D93" s="22" t="s">
        <v>27</v>
      </c>
    </row>
    <row r="94" spans="1:4" ht="38.25">
      <c r="A94" s="9" t="s">
        <v>8</v>
      </c>
      <c r="B94" s="43" t="s">
        <v>89</v>
      </c>
      <c r="C94" s="56">
        <v>9.9400000000000002E-2</v>
      </c>
      <c r="D94" s="59">
        <f t="shared" ref="D94:D99" si="1">D$30*C94</f>
        <v>0</v>
      </c>
    </row>
    <row r="95" spans="1:4" ht="12.75">
      <c r="A95" s="9" t="s">
        <v>10</v>
      </c>
      <c r="B95" s="43" t="s">
        <v>90</v>
      </c>
      <c r="C95" s="83">
        <v>2.8E-3</v>
      </c>
      <c r="D95" s="59">
        <f t="shared" si="1"/>
        <v>0</v>
      </c>
    </row>
    <row r="96" spans="1:4" ht="12.75">
      <c r="A96" s="9" t="s">
        <v>12</v>
      </c>
      <c r="B96" s="43" t="s">
        <v>91</v>
      </c>
      <c r="C96" s="83">
        <v>2.0000000000000001E-4</v>
      </c>
      <c r="D96" s="59">
        <f t="shared" si="1"/>
        <v>0</v>
      </c>
    </row>
    <row r="97" spans="1:4" ht="25.5">
      <c r="A97" s="9" t="s">
        <v>14</v>
      </c>
      <c r="B97" s="43" t="s">
        <v>92</v>
      </c>
      <c r="C97" s="83">
        <v>2.9999999999999997E-4</v>
      </c>
      <c r="D97" s="59">
        <f t="shared" si="1"/>
        <v>0</v>
      </c>
    </row>
    <row r="98" spans="1:4" ht="12.75">
      <c r="A98" s="9" t="s">
        <v>16</v>
      </c>
      <c r="B98" s="43" t="s">
        <v>93</v>
      </c>
      <c r="C98" s="83">
        <v>2.0000000000000001E-4</v>
      </c>
      <c r="D98" s="59">
        <f t="shared" si="1"/>
        <v>0</v>
      </c>
    </row>
    <row r="99" spans="1:4" ht="12.75">
      <c r="A99" s="9" t="s">
        <v>53</v>
      </c>
      <c r="B99" s="43" t="s">
        <v>94</v>
      </c>
      <c r="C99" s="83">
        <v>2.9999999999999997E-4</v>
      </c>
      <c r="D99" s="59">
        <f t="shared" si="1"/>
        <v>0</v>
      </c>
    </row>
    <row r="100" spans="1:4" ht="12.75">
      <c r="A100" s="137" t="s">
        <v>95</v>
      </c>
      <c r="B100" s="137"/>
      <c r="C100" s="77">
        <f>SUM(C94:C99)</f>
        <v>0.1032</v>
      </c>
      <c r="D100" s="78">
        <f>SUM(D94:D99)</f>
        <v>0</v>
      </c>
    </row>
    <row r="101" spans="1:4" ht="12.75">
      <c r="A101" s="9" t="s">
        <v>55</v>
      </c>
      <c r="B101" s="42" t="s">
        <v>96</v>
      </c>
      <c r="C101" s="58">
        <f>C55*C100</f>
        <v>3.4881600000000006E-2</v>
      </c>
      <c r="D101" s="59">
        <f>C101*D30</f>
        <v>0</v>
      </c>
    </row>
    <row r="102" spans="1:4" ht="12.75">
      <c r="A102" s="109" t="s">
        <v>97</v>
      </c>
      <c r="B102" s="109"/>
      <c r="C102" s="57">
        <f>C100+C101</f>
        <v>0.1380816</v>
      </c>
      <c r="D102" s="49">
        <f>D100+D101</f>
        <v>0</v>
      </c>
    </row>
    <row r="103" spans="1:4" ht="12.75">
      <c r="A103" s="29"/>
      <c r="B103" s="30"/>
      <c r="C103" s="30"/>
      <c r="D103" s="30"/>
    </row>
    <row r="104" spans="1:4" ht="26.25" customHeight="1">
      <c r="A104" s="107" t="s">
        <v>98</v>
      </c>
      <c r="B104" s="108"/>
      <c r="C104" s="108"/>
      <c r="D104" s="108"/>
    </row>
    <row r="105" spans="1:4" ht="12.75">
      <c r="A105" s="22">
        <v>4</v>
      </c>
      <c r="B105" s="22" t="s">
        <v>99</v>
      </c>
      <c r="C105" s="22" t="s">
        <v>36</v>
      </c>
      <c r="D105" s="22" t="s">
        <v>27</v>
      </c>
    </row>
    <row r="106" spans="1:4" ht="12.75">
      <c r="A106" s="19" t="s">
        <v>87</v>
      </c>
      <c r="B106" s="45" t="s">
        <v>100</v>
      </c>
      <c r="C106" s="46">
        <v>0.1419</v>
      </c>
      <c r="D106" s="47">
        <f>D102</f>
        <v>0</v>
      </c>
    </row>
    <row r="107" spans="1:4" ht="12.75">
      <c r="A107" s="109" t="s">
        <v>101</v>
      </c>
      <c r="B107" s="109"/>
      <c r="C107" s="48" t="s">
        <v>72</v>
      </c>
      <c r="D107" s="49">
        <f>SUM(D106:D106)</f>
        <v>0</v>
      </c>
    </row>
    <row r="108" spans="1:4" ht="12.75">
      <c r="A108" s="29"/>
      <c r="B108" s="30"/>
      <c r="C108" s="30"/>
      <c r="D108" s="30"/>
    </row>
    <row r="109" spans="1:4" ht="12.75">
      <c r="A109" s="107" t="s">
        <v>102</v>
      </c>
      <c r="B109" s="108"/>
      <c r="C109" s="108"/>
      <c r="D109" s="108"/>
    </row>
    <row r="110" spans="1:4" ht="12.75">
      <c r="A110" s="38">
        <v>5</v>
      </c>
      <c r="B110" s="139" t="s">
        <v>103</v>
      </c>
      <c r="C110" s="139"/>
      <c r="D110" s="38" t="s">
        <v>27</v>
      </c>
    </row>
    <row r="111" spans="1:4" ht="12.75">
      <c r="A111" s="19" t="s">
        <v>8</v>
      </c>
      <c r="B111" s="140" t="s">
        <v>104</v>
      </c>
      <c r="C111" s="140"/>
      <c r="D111" s="84"/>
    </row>
    <row r="112" spans="1:4" ht="12.75">
      <c r="A112" s="19" t="s">
        <v>10</v>
      </c>
      <c r="B112" s="140" t="s">
        <v>29</v>
      </c>
      <c r="C112" s="140"/>
      <c r="D112" s="84">
        <v>0</v>
      </c>
    </row>
    <row r="113" spans="1:4" ht="12.75">
      <c r="A113" s="44"/>
      <c r="B113" s="109" t="s">
        <v>105</v>
      </c>
      <c r="C113" s="109"/>
      <c r="D113" s="49">
        <f>SUM(D111:D112)</f>
        <v>0</v>
      </c>
    </row>
    <row r="114" spans="1:4">
      <c r="A114" s="141" t="s">
        <v>106</v>
      </c>
      <c r="B114" s="142"/>
      <c r="C114" s="142"/>
      <c r="D114" s="142"/>
    </row>
    <row r="115" spans="1:4" ht="12.75">
      <c r="A115" s="143"/>
      <c r="B115" s="144"/>
      <c r="C115" s="144"/>
      <c r="D115" s="144"/>
    </row>
    <row r="116" spans="1:4" ht="12.75">
      <c r="A116" s="145" t="s">
        <v>107</v>
      </c>
      <c r="B116" s="145"/>
      <c r="C116" s="145"/>
      <c r="D116" s="145"/>
    </row>
    <row r="117" spans="1:4" ht="12.75">
      <c r="A117" s="22">
        <v>6</v>
      </c>
      <c r="B117" s="22" t="s">
        <v>108</v>
      </c>
      <c r="C117" s="22" t="s">
        <v>36</v>
      </c>
      <c r="D117" s="22" t="s">
        <v>27</v>
      </c>
    </row>
    <row r="118" spans="1:4" ht="12.75">
      <c r="A118" s="39" t="s">
        <v>8</v>
      </c>
      <c r="B118" s="60" t="s">
        <v>109</v>
      </c>
      <c r="C118" s="70">
        <v>0.05</v>
      </c>
      <c r="D118" s="61">
        <f>(D30+D75+D85+D107+D113)*C118</f>
        <v>0</v>
      </c>
    </row>
    <row r="119" spans="1:4" ht="12.75">
      <c r="A119" s="39" t="s">
        <v>10</v>
      </c>
      <c r="B119" s="60" t="s">
        <v>110</v>
      </c>
      <c r="C119" s="70">
        <v>7.0000000000000007E-2</v>
      </c>
      <c r="D119" s="61">
        <f>(D30+D75+D85+D107+D113+D118)*C119</f>
        <v>0</v>
      </c>
    </row>
    <row r="120" spans="1:4" ht="12.75">
      <c r="A120" s="39" t="s">
        <v>12</v>
      </c>
      <c r="B120" s="60" t="s">
        <v>111</v>
      </c>
      <c r="C120" s="62">
        <f>SUM(C121:C123)</f>
        <v>5.6499999999999995E-2</v>
      </c>
      <c r="D120" s="63">
        <f>((D135+D118+D119)/(1-C120))*C120</f>
        <v>0</v>
      </c>
    </row>
    <row r="121" spans="1:4" ht="12.75">
      <c r="A121" s="64"/>
      <c r="B121" s="60" t="s">
        <v>112</v>
      </c>
      <c r="C121" s="70">
        <v>6.4999999999999997E-3</v>
      </c>
      <c r="D121" s="61">
        <f>((D135+D118+D119)/(1-C120))*C121</f>
        <v>0</v>
      </c>
    </row>
    <row r="122" spans="1:4" ht="12.75">
      <c r="A122" s="64"/>
      <c r="B122" s="60" t="s">
        <v>113</v>
      </c>
      <c r="C122" s="70">
        <v>0.03</v>
      </c>
      <c r="D122" s="61">
        <f>((D135+D118+D119)/(1-C120))*C122</f>
        <v>0</v>
      </c>
    </row>
    <row r="123" spans="1:4" ht="12.75">
      <c r="A123" s="64"/>
      <c r="B123" s="60" t="s">
        <v>114</v>
      </c>
      <c r="C123" s="70">
        <v>0.02</v>
      </c>
      <c r="D123" s="61">
        <f>((D135+D118+D119)/(1-C120))*C123</f>
        <v>0</v>
      </c>
    </row>
    <row r="124" spans="1:4" ht="12.75">
      <c r="A124" s="44"/>
      <c r="B124" s="65" t="s">
        <v>115</v>
      </c>
      <c r="C124" s="57"/>
      <c r="D124" s="49">
        <f>D118+D119+D120</f>
        <v>0</v>
      </c>
    </row>
    <row r="125" spans="1:4" ht="12.75">
      <c r="A125" s="66" t="s">
        <v>116</v>
      </c>
      <c r="B125" s="67"/>
      <c r="C125" s="67"/>
    </row>
    <row r="126" spans="1:4" ht="12.75">
      <c r="A126" s="66" t="s">
        <v>117</v>
      </c>
    </row>
    <row r="127" spans="1:4"/>
    <row r="128" spans="1:4" ht="12.75">
      <c r="A128" s="145" t="s">
        <v>118</v>
      </c>
      <c r="B128" s="145"/>
      <c r="C128" s="145"/>
      <c r="D128" s="145"/>
    </row>
    <row r="129" spans="1:4" ht="12.75">
      <c r="A129" s="44"/>
      <c r="B129" s="138" t="s">
        <v>119</v>
      </c>
      <c r="C129" s="138"/>
      <c r="D129" s="22" t="s">
        <v>120</v>
      </c>
    </row>
    <row r="130" spans="1:4" ht="12.75">
      <c r="A130" s="68" t="s">
        <v>8</v>
      </c>
      <c r="B130" s="148" t="s">
        <v>121</v>
      </c>
      <c r="C130" s="148"/>
      <c r="D130" s="47">
        <f>D30</f>
        <v>0</v>
      </c>
    </row>
    <row r="131" spans="1:4" ht="24" customHeight="1">
      <c r="A131" s="68" t="s">
        <v>10</v>
      </c>
      <c r="B131" s="148" t="s">
        <v>122</v>
      </c>
      <c r="C131" s="148"/>
      <c r="D131" s="47">
        <f>D75</f>
        <v>0</v>
      </c>
    </row>
    <row r="132" spans="1:4" ht="12.75">
      <c r="A132" s="68" t="s">
        <v>12</v>
      </c>
      <c r="B132" s="148" t="s">
        <v>123</v>
      </c>
      <c r="C132" s="148"/>
      <c r="D132" s="47">
        <f>D85</f>
        <v>0</v>
      </c>
    </row>
    <row r="133" spans="1:4" ht="12.75">
      <c r="A133" s="9" t="s">
        <v>14</v>
      </c>
      <c r="B133" s="92" t="s">
        <v>124</v>
      </c>
      <c r="C133" s="92"/>
      <c r="D133" s="59">
        <f>D107</f>
        <v>0</v>
      </c>
    </row>
    <row r="134" spans="1:4" ht="12.75">
      <c r="A134" s="68" t="s">
        <v>16</v>
      </c>
      <c r="B134" s="148" t="s">
        <v>125</v>
      </c>
      <c r="C134" s="148"/>
      <c r="D134" s="47">
        <f>D113</f>
        <v>0</v>
      </c>
    </row>
    <row r="135" spans="1:4" ht="24" customHeight="1">
      <c r="A135" s="109" t="s">
        <v>126</v>
      </c>
      <c r="B135" s="109"/>
      <c r="C135" s="109"/>
      <c r="D135" s="49">
        <f>SUM(D130:D134)</f>
        <v>0</v>
      </c>
    </row>
    <row r="136" spans="1:4" ht="12.75">
      <c r="A136" s="68" t="s">
        <v>53</v>
      </c>
      <c r="B136" s="146" t="s">
        <v>127</v>
      </c>
      <c r="C136" s="146"/>
      <c r="D136" s="47">
        <f>D124</f>
        <v>0</v>
      </c>
    </row>
    <row r="137" spans="1:4" ht="16.5" customHeight="1">
      <c r="A137" s="109" t="s">
        <v>128</v>
      </c>
      <c r="B137" s="109"/>
      <c r="C137" s="109"/>
      <c r="D137" s="49">
        <f>TRUNC((D135+D136),2)</f>
        <v>0</v>
      </c>
    </row>
    <row r="138" spans="1:4">
      <c r="A138" s="147" t="s">
        <v>7</v>
      </c>
      <c r="B138" s="147"/>
      <c r="C138" s="147"/>
      <c r="D138" s="147"/>
    </row>
    <row r="139" spans="1:4" ht="16.5" customHeight="1"/>
    <row r="140" spans="1:4" ht="15.75" customHeight="1"/>
    <row r="141" spans="1:4" ht="14.25" customHeight="1"/>
    <row r="142" spans="1:4" ht="14.25" customHeight="1">
      <c r="C142" s="69"/>
    </row>
    <row r="143" spans="1:4"/>
    <row r="145"/>
    <row r="147" ht="12" customHeight="1"/>
  </sheetData>
  <sheetProtection formatCells="0" formatColumns="0" formatRows="0" insertColumns="0" insertRows="0"/>
  <mergeCells count="75">
    <mergeCell ref="B136:C136"/>
    <mergeCell ref="A137:C137"/>
    <mergeCell ref="A138:D138"/>
    <mergeCell ref="B130:C130"/>
    <mergeCell ref="B131:C131"/>
    <mergeCell ref="B132:C132"/>
    <mergeCell ref="B133:C133"/>
    <mergeCell ref="B134:C134"/>
    <mergeCell ref="A135:C135"/>
    <mergeCell ref="B129:C129"/>
    <mergeCell ref="A104:D104"/>
    <mergeCell ref="A107:B107"/>
    <mergeCell ref="A109:D109"/>
    <mergeCell ref="B110:C110"/>
    <mergeCell ref="B111:C111"/>
    <mergeCell ref="B112:C112"/>
    <mergeCell ref="B113:C113"/>
    <mergeCell ref="A114:D114"/>
    <mergeCell ref="A115:D115"/>
    <mergeCell ref="A116:D116"/>
    <mergeCell ref="A128:D128"/>
    <mergeCell ref="A102:B102"/>
    <mergeCell ref="A68:D68"/>
    <mergeCell ref="A69:D69"/>
    <mergeCell ref="A70:D70"/>
    <mergeCell ref="A75:B75"/>
    <mergeCell ref="A77:D77"/>
    <mergeCell ref="A85:B85"/>
    <mergeCell ref="A86:D86"/>
    <mergeCell ref="A88:D88"/>
    <mergeCell ref="A90:D90"/>
    <mergeCell ref="A92:D92"/>
    <mergeCell ref="A100:B100"/>
    <mergeCell ref="C63:D63"/>
    <mergeCell ref="C64:D64"/>
    <mergeCell ref="C65:D65"/>
    <mergeCell ref="C66:D66"/>
    <mergeCell ref="A67:B67"/>
    <mergeCell ref="C67:D67"/>
    <mergeCell ref="A60:D60"/>
    <mergeCell ref="A34:D34"/>
    <mergeCell ref="A38:B38"/>
    <mergeCell ref="A40:B40"/>
    <mergeCell ref="A41:D41"/>
    <mergeCell ref="A42:D42"/>
    <mergeCell ref="A43:D43"/>
    <mergeCell ref="A45:D45"/>
    <mergeCell ref="A55:B55"/>
    <mergeCell ref="A56:D56"/>
    <mergeCell ref="A57:D57"/>
    <mergeCell ref="A58:D58"/>
    <mergeCell ref="A33:D33"/>
    <mergeCell ref="B20:C20"/>
    <mergeCell ref="B21:C21"/>
    <mergeCell ref="B22:C22"/>
    <mergeCell ref="B23:C23"/>
    <mergeCell ref="A26:D26"/>
    <mergeCell ref="B27:C27"/>
    <mergeCell ref="B28:C28"/>
    <mergeCell ref="B29:C29"/>
    <mergeCell ref="A30:C30"/>
    <mergeCell ref="A31:D31"/>
    <mergeCell ref="A32:D32"/>
    <mergeCell ref="B19:C19"/>
    <mergeCell ref="A7:B7"/>
    <mergeCell ref="C7:D7"/>
    <mergeCell ref="A8:B8"/>
    <mergeCell ref="C8:D8"/>
    <mergeCell ref="B11:C11"/>
    <mergeCell ref="B12:C12"/>
    <mergeCell ref="B13:C13"/>
    <mergeCell ref="B14:C14"/>
    <mergeCell ref="B15:C15"/>
    <mergeCell ref="A17:D17"/>
    <mergeCell ref="A18:D18"/>
  </mergeCells>
  <pageMargins left="1.1811023622047245" right="0.39370078740157483" top="0.78740157480314965" bottom="0.78740157480314965" header="0.31496062992125984" footer="0.31496062992125984"/>
  <pageSetup paperSize="9" scale="80" fitToHeight="3" orientation="portrait" r:id="rId1"/>
  <rowBreaks count="2" manualBreakCount="2">
    <brk id="43" max="3" man="1"/>
    <brk id="87" max="3" man="1"/>
  </rowBreaks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C16"/>
  <sheetViews>
    <sheetView zoomScale="85" zoomScaleNormal="85" workbookViewId="0">
      <selection activeCell="D33" sqref="D33"/>
    </sheetView>
  </sheetViews>
  <sheetFormatPr defaultRowHeight="15"/>
  <cols>
    <col min="1" max="1" width="5.42578125" bestFit="1" customWidth="1"/>
    <col min="2" max="2" width="64" customWidth="1"/>
    <col min="3" max="3" width="13.140625" bestFit="1" customWidth="1"/>
  </cols>
  <sheetData>
    <row r="1" spans="1:3">
      <c r="A1" s="150" t="s">
        <v>148</v>
      </c>
      <c r="B1" s="150"/>
      <c r="C1" s="150"/>
    </row>
    <row r="2" spans="1:3">
      <c r="A2" s="151" t="s">
        <v>150</v>
      </c>
      <c r="B2" s="151"/>
      <c r="C2" s="151"/>
    </row>
    <row r="3" spans="1:3">
      <c r="A3" s="90" t="s">
        <v>143</v>
      </c>
      <c r="B3" s="90" t="s">
        <v>151</v>
      </c>
      <c r="C3" s="90" t="s">
        <v>164</v>
      </c>
    </row>
    <row r="4" spans="1:3" ht="30">
      <c r="A4" s="91">
        <v>1</v>
      </c>
      <c r="B4" s="91" t="s">
        <v>152</v>
      </c>
      <c r="C4" s="87">
        <v>2</v>
      </c>
    </row>
    <row r="5" spans="1:3" ht="30">
      <c r="A5" s="91">
        <v>2</v>
      </c>
      <c r="B5" s="91" t="s">
        <v>153</v>
      </c>
      <c r="C5" s="87">
        <v>7</v>
      </c>
    </row>
    <row r="6" spans="1:3" ht="45">
      <c r="A6" s="91">
        <v>3</v>
      </c>
      <c r="B6" s="91" t="s">
        <v>154</v>
      </c>
      <c r="C6" s="87">
        <v>1</v>
      </c>
    </row>
    <row r="7" spans="1:3" ht="45">
      <c r="A7" s="91">
        <v>4</v>
      </c>
      <c r="B7" s="91" t="s">
        <v>155</v>
      </c>
      <c r="C7" s="87">
        <v>1</v>
      </c>
    </row>
    <row r="8" spans="1:3" ht="30">
      <c r="A8" s="91">
        <v>5</v>
      </c>
      <c r="B8" s="91" t="s">
        <v>156</v>
      </c>
      <c r="C8" s="87">
        <v>1</v>
      </c>
    </row>
    <row r="9" spans="1:3" ht="45">
      <c r="A9" s="91">
        <v>6</v>
      </c>
      <c r="B9" s="91" t="s">
        <v>157</v>
      </c>
      <c r="C9" s="87">
        <v>1</v>
      </c>
    </row>
    <row r="10" spans="1:3" ht="45">
      <c r="A10" s="91">
        <v>7</v>
      </c>
      <c r="B10" s="91" t="s">
        <v>158</v>
      </c>
      <c r="C10" s="87">
        <v>1</v>
      </c>
    </row>
    <row r="11" spans="1:3" ht="30">
      <c r="A11" s="91">
        <v>8</v>
      </c>
      <c r="B11" s="91" t="s">
        <v>159</v>
      </c>
      <c r="C11" s="87">
        <v>4</v>
      </c>
    </row>
    <row r="12" spans="1:3" ht="45">
      <c r="A12" s="91">
        <v>9</v>
      </c>
      <c r="B12" s="91" t="s">
        <v>160</v>
      </c>
      <c r="C12" s="87">
        <v>1</v>
      </c>
    </row>
    <row r="13" spans="1:3" ht="45">
      <c r="A13" s="91">
        <v>10</v>
      </c>
      <c r="B13" s="91" t="s">
        <v>161</v>
      </c>
      <c r="C13" s="87">
        <v>1</v>
      </c>
    </row>
    <row r="14" spans="1:3" ht="45">
      <c r="A14" s="91">
        <v>11</v>
      </c>
      <c r="B14" s="91" t="s">
        <v>162</v>
      </c>
      <c r="C14" s="87">
        <v>1</v>
      </c>
    </row>
    <row r="15" spans="1:3" ht="45">
      <c r="A15" s="91">
        <v>12</v>
      </c>
      <c r="B15" s="91" t="s">
        <v>163</v>
      </c>
      <c r="C15" s="87">
        <v>1</v>
      </c>
    </row>
    <row r="16" spans="1:3">
      <c r="A16" s="149" t="s">
        <v>142</v>
      </c>
      <c r="B16" s="149"/>
      <c r="C16" s="88">
        <f>SUM(C4:C15)</f>
        <v>22</v>
      </c>
    </row>
  </sheetData>
  <mergeCells count="3">
    <mergeCell ref="A16:B16"/>
    <mergeCell ref="A1:C1"/>
    <mergeCell ref="A2:C2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146"/>
  <sheetViews>
    <sheetView showGridLines="0" topLeftCell="A106" zoomScaleNormal="100" zoomScaleSheetLayoutView="100" workbookViewId="0">
      <selection activeCell="C66" sqref="C66:D66"/>
    </sheetView>
  </sheetViews>
  <sheetFormatPr defaultColWidth="0" defaultRowHeight="12" zeroHeight="1"/>
  <cols>
    <col min="1" max="1" width="5" style="2" customWidth="1"/>
    <col min="2" max="2" width="48.7109375" style="2" customWidth="1"/>
    <col min="3" max="3" width="18" style="2" customWidth="1"/>
    <col min="4" max="4" width="18.42578125" style="2" customWidth="1"/>
    <col min="5" max="5" width="17.42578125" style="2" hidden="1" customWidth="1"/>
    <col min="6" max="16384" width="0" style="2" hidden="1"/>
  </cols>
  <sheetData>
    <row r="1" spans="1:4" ht="12.75">
      <c r="A1" s="1" t="s">
        <v>0</v>
      </c>
      <c r="B1" s="4"/>
      <c r="C1" s="4"/>
      <c r="D1" s="5"/>
    </row>
    <row r="2" spans="1:4" ht="12.75">
      <c r="A2" s="3" t="s">
        <v>1</v>
      </c>
      <c r="B2" s="6"/>
      <c r="C2" s="6"/>
      <c r="D2" s="7"/>
    </row>
    <row r="3" spans="1:4" ht="12.75">
      <c r="A3" s="3" t="s">
        <v>2</v>
      </c>
      <c r="B3" s="6"/>
      <c r="C3" s="6"/>
      <c r="D3" s="7"/>
    </row>
    <row r="4" spans="1:4" ht="12.75">
      <c r="A4" s="3" t="s">
        <v>3</v>
      </c>
      <c r="B4" s="6"/>
      <c r="C4" s="6"/>
      <c r="D4" s="7"/>
    </row>
    <row r="5" spans="1:4" ht="12.75">
      <c r="A5" s="3" t="s">
        <v>4</v>
      </c>
      <c r="B5" s="6"/>
      <c r="C5" s="6"/>
      <c r="D5" s="7"/>
    </row>
    <row r="6" spans="1:4">
      <c r="A6" s="6"/>
      <c r="B6" s="6"/>
      <c r="C6" s="6"/>
      <c r="D6" s="6"/>
    </row>
    <row r="7" spans="1:4" ht="12.75">
      <c r="A7" s="93" t="s">
        <v>5</v>
      </c>
      <c r="B7" s="93"/>
      <c r="C7" s="94" t="s">
        <v>168</v>
      </c>
      <c r="D7" s="94"/>
    </row>
    <row r="8" spans="1:4" ht="12.75">
      <c r="A8" s="93" t="s">
        <v>6</v>
      </c>
      <c r="B8" s="93"/>
      <c r="C8" s="95" t="s">
        <v>169</v>
      </c>
      <c r="D8" s="95"/>
    </row>
    <row r="9" spans="1:4"/>
    <row r="10" spans="1:4" ht="12.75">
      <c r="A10" s="8"/>
      <c r="B10" s="8"/>
      <c r="C10" s="8"/>
      <c r="D10" s="8"/>
    </row>
    <row r="11" spans="1:4" ht="12.75">
      <c r="A11" s="9" t="s">
        <v>8</v>
      </c>
      <c r="B11" s="92" t="s">
        <v>9</v>
      </c>
      <c r="C11" s="92"/>
      <c r="D11" s="10"/>
    </row>
    <row r="12" spans="1:4" ht="12.75">
      <c r="A12" s="9" t="s">
        <v>10</v>
      </c>
      <c r="B12" s="92" t="s">
        <v>11</v>
      </c>
      <c r="C12" s="92"/>
      <c r="D12" s="11" t="s">
        <v>129</v>
      </c>
    </row>
    <row r="13" spans="1:4" ht="12.75">
      <c r="A13" s="9" t="s">
        <v>12</v>
      </c>
      <c r="B13" s="92" t="s">
        <v>13</v>
      </c>
      <c r="C13" s="92"/>
      <c r="D13" s="12"/>
    </row>
    <row r="14" spans="1:4" ht="12.75">
      <c r="A14" s="9" t="s">
        <v>14</v>
      </c>
      <c r="B14" s="96" t="s">
        <v>15</v>
      </c>
      <c r="C14" s="97"/>
      <c r="D14" s="13"/>
    </row>
    <row r="15" spans="1:4" ht="12.75">
      <c r="A15" s="9" t="s">
        <v>16</v>
      </c>
      <c r="B15" s="92" t="s">
        <v>17</v>
      </c>
      <c r="C15" s="92"/>
      <c r="D15" s="9">
        <v>12</v>
      </c>
    </row>
    <row r="16" spans="1:4">
      <c r="A16" s="14"/>
      <c r="B16" s="14"/>
      <c r="C16" s="15"/>
      <c r="D16" s="14"/>
    </row>
    <row r="17" spans="1:4" ht="12.75">
      <c r="A17" s="98" t="s">
        <v>18</v>
      </c>
      <c r="B17" s="98"/>
      <c r="C17" s="98"/>
      <c r="D17" s="98"/>
    </row>
    <row r="18" spans="1:4" ht="30" customHeight="1">
      <c r="A18" s="99" t="s">
        <v>19</v>
      </c>
      <c r="B18" s="99"/>
      <c r="C18" s="99"/>
      <c r="D18" s="99"/>
    </row>
    <row r="19" spans="1:4" ht="25.5">
      <c r="A19" s="9">
        <v>1</v>
      </c>
      <c r="B19" s="92" t="s">
        <v>20</v>
      </c>
      <c r="C19" s="92"/>
      <c r="D19" s="9" t="s">
        <v>131</v>
      </c>
    </row>
    <row r="20" spans="1:4" ht="12.75">
      <c r="A20" s="9">
        <v>2</v>
      </c>
      <c r="B20" s="92" t="s">
        <v>21</v>
      </c>
      <c r="C20" s="92"/>
      <c r="D20" s="9" t="s">
        <v>132</v>
      </c>
    </row>
    <row r="21" spans="1:4" ht="12.75">
      <c r="A21" s="9">
        <v>3</v>
      </c>
      <c r="B21" s="92" t="s">
        <v>22</v>
      </c>
      <c r="C21" s="92"/>
      <c r="D21" s="79"/>
    </row>
    <row r="22" spans="1:4" ht="26.25" customHeight="1">
      <c r="A22" s="9">
        <v>4</v>
      </c>
      <c r="B22" s="92" t="s">
        <v>23</v>
      </c>
      <c r="C22" s="92"/>
      <c r="D22" s="9" t="s">
        <v>131</v>
      </c>
    </row>
    <row r="23" spans="1:4" ht="12.75">
      <c r="A23" s="9">
        <v>5</v>
      </c>
      <c r="B23" s="92" t="s">
        <v>24</v>
      </c>
      <c r="C23" s="92"/>
      <c r="D23" s="10"/>
    </row>
    <row r="24" spans="1:4" ht="12.75">
      <c r="A24" s="16"/>
      <c r="B24" s="16"/>
      <c r="C24" s="16"/>
      <c r="D24" s="17"/>
    </row>
    <row r="25" spans="1:4" ht="12.75">
      <c r="A25" s="16"/>
      <c r="B25" s="16"/>
      <c r="C25" s="16"/>
      <c r="D25" s="17"/>
    </row>
    <row r="26" spans="1:4" ht="12.75">
      <c r="A26" s="98" t="s">
        <v>25</v>
      </c>
      <c r="B26" s="98"/>
      <c r="C26" s="98"/>
      <c r="D26" s="98"/>
    </row>
    <row r="27" spans="1:4" ht="12.75">
      <c r="A27" s="18">
        <v>1</v>
      </c>
      <c r="B27" s="99" t="s">
        <v>26</v>
      </c>
      <c r="C27" s="99"/>
      <c r="D27" s="18" t="s">
        <v>27</v>
      </c>
    </row>
    <row r="28" spans="1:4" ht="12.75">
      <c r="A28" s="19" t="s">
        <v>8</v>
      </c>
      <c r="B28" s="92" t="s">
        <v>28</v>
      </c>
      <c r="C28" s="92"/>
      <c r="D28" s="80"/>
    </row>
    <row r="29" spans="1:4" ht="12.75">
      <c r="A29" s="19" t="s">
        <v>10</v>
      </c>
      <c r="B29" s="92" t="s">
        <v>29</v>
      </c>
      <c r="C29" s="92"/>
      <c r="D29" s="80">
        <v>0</v>
      </c>
    </row>
    <row r="30" spans="1:4" ht="15" customHeight="1">
      <c r="A30" s="102" t="s">
        <v>30</v>
      </c>
      <c r="B30" s="103"/>
      <c r="C30" s="104"/>
      <c r="D30" s="21">
        <f>SUM(D28:D29)</f>
        <v>0</v>
      </c>
    </row>
    <row r="31" spans="1:4" ht="24" customHeight="1">
      <c r="A31" s="105" t="s">
        <v>31</v>
      </c>
      <c r="B31" s="106"/>
      <c r="C31" s="106"/>
      <c r="D31" s="106"/>
    </row>
    <row r="32" spans="1:4" ht="12.75">
      <c r="A32" s="100"/>
      <c r="B32" s="101"/>
      <c r="C32" s="101"/>
      <c r="D32" s="101"/>
    </row>
    <row r="33" spans="1:4" ht="15" customHeight="1">
      <c r="A33" s="100" t="s">
        <v>32</v>
      </c>
      <c r="B33" s="101"/>
      <c r="C33" s="101"/>
      <c r="D33" s="101"/>
    </row>
    <row r="34" spans="1:4" ht="15" customHeight="1">
      <c r="A34" s="100" t="s">
        <v>33</v>
      </c>
      <c r="B34" s="101"/>
      <c r="C34" s="101"/>
      <c r="D34" s="101"/>
    </row>
    <row r="35" spans="1:4" ht="25.5" customHeight="1">
      <c r="A35" s="22" t="s">
        <v>34</v>
      </c>
      <c r="B35" s="22" t="s">
        <v>35</v>
      </c>
      <c r="C35" s="22" t="s">
        <v>36</v>
      </c>
      <c r="D35" s="22" t="s">
        <v>27</v>
      </c>
    </row>
    <row r="36" spans="1:4" ht="12.75">
      <c r="A36" s="23" t="s">
        <v>8</v>
      </c>
      <c r="B36" s="24" t="s">
        <v>37</v>
      </c>
      <c r="C36" s="25">
        <v>8.3299999999999999E-2</v>
      </c>
      <c r="D36" s="26">
        <f>C36*D30</f>
        <v>0</v>
      </c>
    </row>
    <row r="37" spans="1:4" ht="26.25" customHeight="1">
      <c r="A37" s="71" t="s">
        <v>10</v>
      </c>
      <c r="B37" s="42" t="s">
        <v>38</v>
      </c>
      <c r="C37" s="72">
        <v>2.7799999999999998E-2</v>
      </c>
      <c r="D37" s="73">
        <f>D30*C37</f>
        <v>0</v>
      </c>
    </row>
    <row r="38" spans="1:4" ht="12.75">
      <c r="A38" s="109" t="s">
        <v>39</v>
      </c>
      <c r="B38" s="109"/>
      <c r="C38" s="27">
        <f>SUM(C36:C37)</f>
        <v>0.1111</v>
      </c>
      <c r="D38" s="28">
        <f>SUM(D36:D37)</f>
        <v>0</v>
      </c>
    </row>
    <row r="39" spans="1:4" ht="12.75">
      <c r="A39" s="23" t="s">
        <v>12</v>
      </c>
      <c r="B39" s="24" t="s">
        <v>40</v>
      </c>
      <c r="C39" s="25">
        <f>C38*C55</f>
        <v>3.7551800000000003E-2</v>
      </c>
      <c r="D39" s="26">
        <f>D30*C39</f>
        <v>0</v>
      </c>
    </row>
    <row r="40" spans="1:4" ht="12.75">
      <c r="A40" s="109" t="s">
        <v>41</v>
      </c>
      <c r="B40" s="109"/>
      <c r="C40" s="27">
        <f>SUM(C38:C39)</f>
        <v>0.1486518</v>
      </c>
      <c r="D40" s="28">
        <f>SUM(D38:D39)</f>
        <v>0</v>
      </c>
    </row>
    <row r="41" spans="1:4" ht="53.25" customHeight="1">
      <c r="A41" s="110" t="s">
        <v>42</v>
      </c>
      <c r="B41" s="111"/>
      <c r="C41" s="111"/>
      <c r="D41" s="112"/>
    </row>
    <row r="42" spans="1:4" ht="40.5" customHeight="1">
      <c r="A42" s="113" t="s">
        <v>43</v>
      </c>
      <c r="B42" s="114"/>
      <c r="C42" s="114"/>
      <c r="D42" s="115"/>
    </row>
    <row r="43" spans="1:4" ht="51.75" customHeight="1">
      <c r="A43" s="116" t="s">
        <v>44</v>
      </c>
      <c r="B43" s="117"/>
      <c r="C43" s="117"/>
      <c r="D43" s="118"/>
    </row>
    <row r="44" spans="1:4" ht="15" customHeight="1">
      <c r="A44" s="29"/>
      <c r="B44" s="30"/>
      <c r="C44" s="30"/>
      <c r="D44" s="30"/>
    </row>
    <row r="45" spans="1:4" ht="25.5" customHeight="1">
      <c r="A45" s="107" t="s">
        <v>45</v>
      </c>
      <c r="B45" s="108"/>
      <c r="C45" s="108"/>
      <c r="D45" s="108"/>
    </row>
    <row r="46" spans="1:4" ht="17.25" customHeight="1">
      <c r="A46" s="31" t="s">
        <v>46</v>
      </c>
      <c r="B46" s="31" t="s">
        <v>47</v>
      </c>
      <c r="C46" s="31" t="s">
        <v>36</v>
      </c>
      <c r="D46" s="31" t="s">
        <v>27</v>
      </c>
    </row>
    <row r="47" spans="1:4" ht="12.75">
      <c r="A47" s="32" t="s">
        <v>8</v>
      </c>
      <c r="B47" s="33" t="s">
        <v>48</v>
      </c>
      <c r="C47" s="34">
        <f>[1]PARÂMETROS!B35</f>
        <v>0.2</v>
      </c>
      <c r="D47" s="35">
        <f>D30*C47</f>
        <v>0</v>
      </c>
    </row>
    <row r="48" spans="1:4" ht="12.75">
      <c r="A48" s="32" t="s">
        <v>10</v>
      </c>
      <c r="B48" s="33" t="s">
        <v>49</v>
      </c>
      <c r="C48" s="34">
        <f>[1]PARÂMETROS!B36</f>
        <v>2.5000000000000001E-2</v>
      </c>
      <c r="D48" s="35">
        <f>D30*C48</f>
        <v>0</v>
      </c>
    </row>
    <row r="49" spans="1:4" ht="12.75">
      <c r="A49" s="32" t="s">
        <v>12</v>
      </c>
      <c r="B49" s="33" t="s">
        <v>50</v>
      </c>
      <c r="C49" s="85"/>
      <c r="D49" s="81">
        <f>D30*C49</f>
        <v>0</v>
      </c>
    </row>
    <row r="50" spans="1:4" ht="12.75">
      <c r="A50" s="32" t="s">
        <v>14</v>
      </c>
      <c r="B50" s="33" t="s">
        <v>51</v>
      </c>
      <c r="C50" s="34">
        <f>[1]PARÂMETROS!B38</f>
        <v>1.4999999999999999E-2</v>
      </c>
      <c r="D50" s="35">
        <f>D30*C50</f>
        <v>0</v>
      </c>
    </row>
    <row r="51" spans="1:4" ht="12.75">
      <c r="A51" s="32" t="s">
        <v>16</v>
      </c>
      <c r="B51" s="33" t="s">
        <v>52</v>
      </c>
      <c r="C51" s="34">
        <f>[1]PARÂMETROS!B39</f>
        <v>0.01</v>
      </c>
      <c r="D51" s="35">
        <f>D30*C51</f>
        <v>0</v>
      </c>
    </row>
    <row r="52" spans="1:4" ht="12.75">
      <c r="A52" s="32" t="s">
        <v>53</v>
      </c>
      <c r="B52" s="33" t="s">
        <v>54</v>
      </c>
      <c r="C52" s="34">
        <f>[1]PARÂMETROS!B40</f>
        <v>6.0000000000000001E-3</v>
      </c>
      <c r="D52" s="35">
        <f>D30*C52</f>
        <v>0</v>
      </c>
    </row>
    <row r="53" spans="1:4" ht="12.75">
      <c r="A53" s="32" t="s">
        <v>55</v>
      </c>
      <c r="B53" s="33" t="s">
        <v>56</v>
      </c>
      <c r="C53" s="34">
        <f>[1]PARÂMETROS!B41</f>
        <v>2E-3</v>
      </c>
      <c r="D53" s="35">
        <f>D30*C53</f>
        <v>0</v>
      </c>
    </row>
    <row r="54" spans="1:4" ht="12.75">
      <c r="A54" s="32" t="s">
        <v>57</v>
      </c>
      <c r="B54" s="33" t="s">
        <v>58</v>
      </c>
      <c r="C54" s="34">
        <f>[1]PARÂMETROS!B42</f>
        <v>0.08</v>
      </c>
      <c r="D54" s="35">
        <f>D30*C54</f>
        <v>0</v>
      </c>
    </row>
    <row r="55" spans="1:4" ht="12.75">
      <c r="A55" s="119" t="s">
        <v>59</v>
      </c>
      <c r="B55" s="119"/>
      <c r="C55" s="36">
        <f>SUM(C47:C54)</f>
        <v>0.33800000000000002</v>
      </c>
      <c r="D55" s="37">
        <f>SUM(D47:D54)</f>
        <v>0</v>
      </c>
    </row>
    <row r="56" spans="1:4" ht="27" customHeight="1">
      <c r="A56" s="110" t="s">
        <v>60</v>
      </c>
      <c r="B56" s="111"/>
      <c r="C56" s="111"/>
      <c r="D56" s="112"/>
    </row>
    <row r="57" spans="1:4" ht="27" customHeight="1">
      <c r="A57" s="113" t="s">
        <v>61</v>
      </c>
      <c r="B57" s="114"/>
      <c r="C57" s="114"/>
      <c r="D57" s="115"/>
    </row>
    <row r="58" spans="1:4" ht="27" customHeight="1">
      <c r="A58" s="116" t="s">
        <v>62</v>
      </c>
      <c r="B58" s="117"/>
      <c r="C58" s="117"/>
      <c r="D58" s="118"/>
    </row>
    <row r="59" spans="1:4" ht="15" customHeight="1">
      <c r="A59" s="30"/>
      <c r="B59" s="30"/>
      <c r="C59" s="30"/>
      <c r="D59" s="30"/>
    </row>
    <row r="60" spans="1:4" ht="15" customHeight="1">
      <c r="A60" s="107" t="s">
        <v>63</v>
      </c>
      <c r="B60" s="108"/>
      <c r="C60" s="108"/>
      <c r="D60" s="108"/>
    </row>
    <row r="61" spans="1:4" ht="12.75">
      <c r="A61" s="38" t="s">
        <v>64</v>
      </c>
      <c r="B61" s="38" t="s">
        <v>65</v>
      </c>
      <c r="C61" s="38" t="s">
        <v>130</v>
      </c>
      <c r="D61" s="38" t="s">
        <v>66</v>
      </c>
    </row>
    <row r="62" spans="1:4" ht="12.75">
      <c r="A62" s="39" t="s">
        <v>8</v>
      </c>
      <c r="B62" s="40" t="s">
        <v>67</v>
      </c>
      <c r="C62" s="80"/>
      <c r="D62" s="20">
        <f>IF((C62*22*2)-(D28*6%)&gt;0,(C62*22*2)-(D28*6%),0)</f>
        <v>0</v>
      </c>
    </row>
    <row r="63" spans="1:4" ht="24">
      <c r="A63" s="75" t="s">
        <v>10</v>
      </c>
      <c r="B63" s="41" t="s">
        <v>133</v>
      </c>
      <c r="C63" s="82"/>
      <c r="D63" s="74">
        <f>(C63*22)</f>
        <v>0</v>
      </c>
    </row>
    <row r="64" spans="1:4" ht="12.75">
      <c r="A64" s="75" t="s">
        <v>12</v>
      </c>
      <c r="B64" s="86" t="s">
        <v>134</v>
      </c>
      <c r="C64" s="120"/>
      <c r="D64" s="121"/>
    </row>
    <row r="65" spans="1:4" ht="12.75">
      <c r="A65" s="39" t="s">
        <v>12</v>
      </c>
      <c r="B65" s="42" t="s">
        <v>135</v>
      </c>
      <c r="C65" s="122"/>
      <c r="D65" s="123"/>
    </row>
    <row r="66" spans="1:4" ht="12.75">
      <c r="A66" s="39" t="s">
        <v>14</v>
      </c>
      <c r="B66" s="43" t="s">
        <v>136</v>
      </c>
      <c r="C66" s="122"/>
      <c r="D66" s="123"/>
    </row>
    <row r="67" spans="1:4" ht="15" customHeight="1">
      <c r="A67" s="39" t="s">
        <v>16</v>
      </c>
      <c r="B67" s="43" t="s">
        <v>29</v>
      </c>
      <c r="C67" s="122">
        <v>0</v>
      </c>
      <c r="D67" s="123"/>
    </row>
    <row r="68" spans="1:4" ht="27" customHeight="1">
      <c r="A68" s="124" t="s">
        <v>68</v>
      </c>
      <c r="B68" s="125"/>
      <c r="C68" s="126">
        <f>D62+D63+C64+C65+C66+C67</f>
        <v>0</v>
      </c>
      <c r="D68" s="127"/>
    </row>
    <row r="69" spans="1:4">
      <c r="A69" s="128" t="s">
        <v>69</v>
      </c>
      <c r="B69" s="129"/>
      <c r="C69" s="129"/>
      <c r="D69" s="129"/>
    </row>
    <row r="70" spans="1:4" ht="29.25" customHeight="1">
      <c r="A70" s="130"/>
      <c r="B70" s="131"/>
      <c r="C70" s="131"/>
      <c r="D70" s="131"/>
    </row>
    <row r="71" spans="1:4" ht="12.75">
      <c r="A71" s="107" t="s">
        <v>70</v>
      </c>
      <c r="B71" s="108"/>
      <c r="C71" s="108"/>
      <c r="D71" s="108"/>
    </row>
    <row r="72" spans="1:4" ht="12.75">
      <c r="A72" s="22">
        <v>2</v>
      </c>
      <c r="B72" s="22" t="s">
        <v>71</v>
      </c>
      <c r="C72" s="22" t="s">
        <v>36</v>
      </c>
      <c r="D72" s="22" t="s">
        <v>27</v>
      </c>
    </row>
    <row r="73" spans="1:4" ht="25.5">
      <c r="A73" s="9" t="s">
        <v>34</v>
      </c>
      <c r="B73" s="43" t="s">
        <v>35</v>
      </c>
      <c r="C73" s="76">
        <f>C40</f>
        <v>0.1486518</v>
      </c>
      <c r="D73" s="59">
        <f>D40</f>
        <v>0</v>
      </c>
    </row>
    <row r="74" spans="1:4" ht="12.75">
      <c r="A74" s="9" t="s">
        <v>46</v>
      </c>
      <c r="B74" s="43" t="s">
        <v>47</v>
      </c>
      <c r="C74" s="76">
        <f>C55</f>
        <v>0.33800000000000002</v>
      </c>
      <c r="D74" s="59">
        <f>D55</f>
        <v>0</v>
      </c>
    </row>
    <row r="75" spans="1:4" ht="12.75">
      <c r="A75" s="9" t="s">
        <v>64</v>
      </c>
      <c r="B75" s="43" t="s">
        <v>65</v>
      </c>
      <c r="C75" s="76"/>
      <c r="D75" s="59">
        <f>C68</f>
        <v>0</v>
      </c>
    </row>
    <row r="76" spans="1:4" ht="12.75">
      <c r="A76" s="109" t="s">
        <v>73</v>
      </c>
      <c r="B76" s="109"/>
      <c r="C76" s="48" t="s">
        <v>72</v>
      </c>
      <c r="D76" s="49">
        <f>SUM(D73:D75)</f>
        <v>0</v>
      </c>
    </row>
    <row r="77" spans="1:4">
      <c r="A77" s="50"/>
      <c r="B77" s="51"/>
      <c r="C77" s="51"/>
      <c r="D77" s="51"/>
    </row>
    <row r="78" spans="1:4" ht="27.75" customHeight="1">
      <c r="A78" s="107" t="s">
        <v>74</v>
      </c>
      <c r="B78" s="108"/>
      <c r="C78" s="108"/>
      <c r="D78" s="108"/>
    </row>
    <row r="79" spans="1:4" ht="30.75" customHeight="1">
      <c r="A79" s="22">
        <v>3</v>
      </c>
      <c r="B79" s="22" t="s">
        <v>75</v>
      </c>
      <c r="C79" s="22" t="s">
        <v>36</v>
      </c>
      <c r="D79" s="22" t="s">
        <v>27</v>
      </c>
    </row>
    <row r="80" spans="1:4" ht="12.75">
      <c r="A80" s="9" t="s">
        <v>8</v>
      </c>
      <c r="B80" s="43" t="s">
        <v>76</v>
      </c>
      <c r="C80" s="52">
        <v>4.1999999999999997E-3</v>
      </c>
      <c r="D80" s="59">
        <f t="shared" ref="D80:D85" si="0">D$30*C80</f>
        <v>0</v>
      </c>
    </row>
    <row r="81" spans="1:4" ht="37.5">
      <c r="A81" s="9" t="s">
        <v>10</v>
      </c>
      <c r="B81" s="43" t="s">
        <v>77</v>
      </c>
      <c r="C81" s="52">
        <f>C80*C54</f>
        <v>3.3599999999999998E-4</v>
      </c>
      <c r="D81" s="59">
        <f t="shared" si="0"/>
        <v>0</v>
      </c>
    </row>
    <row r="82" spans="1:4" ht="62.25">
      <c r="A82" s="9" t="s">
        <v>12</v>
      </c>
      <c r="B82" s="43" t="s">
        <v>78</v>
      </c>
      <c r="C82" s="52">
        <f>40%*C55*C80</f>
        <v>5.6784000000000001E-4</v>
      </c>
      <c r="D82" s="59">
        <f t="shared" si="0"/>
        <v>0</v>
      </c>
    </row>
    <row r="83" spans="1:4" ht="12.75">
      <c r="A83" s="9" t="s">
        <v>14</v>
      </c>
      <c r="B83" s="43" t="s">
        <v>79</v>
      </c>
      <c r="C83" s="52">
        <v>1.9400000000000001E-2</v>
      </c>
      <c r="D83" s="59">
        <f t="shared" si="0"/>
        <v>0</v>
      </c>
    </row>
    <row r="84" spans="1:4" ht="62.25">
      <c r="A84" s="9" t="s">
        <v>16</v>
      </c>
      <c r="B84" s="43" t="s">
        <v>80</v>
      </c>
      <c r="C84" s="52">
        <f>C55*C83</f>
        <v>6.5572000000000009E-3</v>
      </c>
      <c r="D84" s="59">
        <f t="shared" si="0"/>
        <v>0</v>
      </c>
    </row>
    <row r="85" spans="1:4" ht="62.25">
      <c r="A85" s="9" t="s">
        <v>53</v>
      </c>
      <c r="B85" s="43" t="s">
        <v>81</v>
      </c>
      <c r="C85" s="52">
        <f>40%*C55*C83</f>
        <v>2.6228800000000002E-3</v>
      </c>
      <c r="D85" s="59">
        <f t="shared" si="0"/>
        <v>0</v>
      </c>
    </row>
    <row r="86" spans="1:4" ht="12.75">
      <c r="A86" s="109" t="s">
        <v>82</v>
      </c>
      <c r="B86" s="109"/>
      <c r="C86" s="53">
        <f>SUM(C80:C85)</f>
        <v>3.3683919999999999E-2</v>
      </c>
      <c r="D86" s="49">
        <f>SUM(D80:D85)</f>
        <v>0</v>
      </c>
    </row>
    <row r="87" spans="1:4" ht="66" customHeight="1">
      <c r="A87" s="132" t="s">
        <v>83</v>
      </c>
      <c r="B87" s="133"/>
      <c r="C87" s="133"/>
      <c r="D87" s="133"/>
    </row>
    <row r="88" spans="1:4" ht="12.75">
      <c r="A88" s="29"/>
      <c r="B88" s="30"/>
      <c r="C88" s="30"/>
      <c r="D88" s="30"/>
    </row>
    <row r="89" spans="1:4" ht="23.25" customHeight="1">
      <c r="A89" s="107" t="s">
        <v>84</v>
      </c>
      <c r="B89" s="108"/>
      <c r="C89" s="108"/>
      <c r="D89" s="108"/>
    </row>
    <row r="90" spans="1:4"/>
    <row r="91" spans="1:4" ht="51" customHeight="1">
      <c r="A91" s="134" t="s">
        <v>85</v>
      </c>
      <c r="B91" s="135"/>
      <c r="C91" s="135"/>
      <c r="D91" s="136"/>
    </row>
    <row r="92" spans="1:4" ht="12.75">
      <c r="A92" s="54"/>
      <c r="B92" s="55"/>
      <c r="C92" s="55"/>
      <c r="D92" s="55"/>
    </row>
    <row r="93" spans="1:4" ht="24.75" customHeight="1">
      <c r="A93" s="107" t="s">
        <v>86</v>
      </c>
      <c r="B93" s="108"/>
      <c r="C93" s="108"/>
      <c r="D93" s="108"/>
    </row>
    <row r="94" spans="1:4" ht="19.5" customHeight="1">
      <c r="A94" s="22" t="s">
        <v>87</v>
      </c>
      <c r="B94" s="22" t="s">
        <v>88</v>
      </c>
      <c r="C94" s="22" t="s">
        <v>36</v>
      </c>
      <c r="D94" s="22" t="s">
        <v>27</v>
      </c>
    </row>
    <row r="95" spans="1:4" ht="38.25">
      <c r="A95" s="9" t="s">
        <v>8</v>
      </c>
      <c r="B95" s="43" t="s">
        <v>89</v>
      </c>
      <c r="C95" s="56">
        <v>9.9400000000000002E-2</v>
      </c>
      <c r="D95" s="59">
        <f t="shared" ref="D95:D100" si="1">D$30*C95</f>
        <v>0</v>
      </c>
    </row>
    <row r="96" spans="1:4" ht="12.75">
      <c r="A96" s="9" t="s">
        <v>10</v>
      </c>
      <c r="B96" s="43" t="s">
        <v>90</v>
      </c>
      <c r="C96" s="83">
        <v>2.8E-3</v>
      </c>
      <c r="D96" s="59">
        <f t="shared" si="1"/>
        <v>0</v>
      </c>
    </row>
    <row r="97" spans="1:4" ht="12.75">
      <c r="A97" s="9" t="s">
        <v>12</v>
      </c>
      <c r="B97" s="43" t="s">
        <v>91</v>
      </c>
      <c r="C97" s="83">
        <v>2.0000000000000001E-4</v>
      </c>
      <c r="D97" s="59">
        <f t="shared" si="1"/>
        <v>0</v>
      </c>
    </row>
    <row r="98" spans="1:4" ht="25.5">
      <c r="A98" s="9" t="s">
        <v>14</v>
      </c>
      <c r="B98" s="43" t="s">
        <v>92</v>
      </c>
      <c r="C98" s="83">
        <v>2.9999999999999997E-4</v>
      </c>
      <c r="D98" s="59">
        <f t="shared" si="1"/>
        <v>0</v>
      </c>
    </row>
    <row r="99" spans="1:4" ht="12.75">
      <c r="A99" s="9" t="s">
        <v>16</v>
      </c>
      <c r="B99" s="43" t="s">
        <v>93</v>
      </c>
      <c r="C99" s="83">
        <v>2.0000000000000001E-4</v>
      </c>
      <c r="D99" s="59">
        <f t="shared" si="1"/>
        <v>0</v>
      </c>
    </row>
    <row r="100" spans="1:4" ht="12.75">
      <c r="A100" s="9" t="s">
        <v>53</v>
      </c>
      <c r="B100" s="43" t="s">
        <v>94</v>
      </c>
      <c r="C100" s="83">
        <v>2.9999999999999997E-4</v>
      </c>
      <c r="D100" s="59">
        <f t="shared" si="1"/>
        <v>0</v>
      </c>
    </row>
    <row r="101" spans="1:4" ht="12.75">
      <c r="A101" s="137" t="s">
        <v>95</v>
      </c>
      <c r="B101" s="137"/>
      <c r="C101" s="77">
        <f>SUM(C95:C100)</f>
        <v>0.1032</v>
      </c>
      <c r="D101" s="78">
        <f>SUM(D95:D100)</f>
        <v>0</v>
      </c>
    </row>
    <row r="102" spans="1:4" ht="12.75">
      <c r="A102" s="9" t="s">
        <v>55</v>
      </c>
      <c r="B102" s="42" t="s">
        <v>96</v>
      </c>
      <c r="C102" s="58">
        <f>C55*C101</f>
        <v>3.4881600000000006E-2</v>
      </c>
      <c r="D102" s="59">
        <f>C102*D30</f>
        <v>0</v>
      </c>
    </row>
    <row r="103" spans="1:4" ht="12.75">
      <c r="A103" s="109" t="s">
        <v>97</v>
      </c>
      <c r="B103" s="109"/>
      <c r="C103" s="57">
        <f>C101+C102</f>
        <v>0.1380816</v>
      </c>
      <c r="D103" s="49">
        <f>D101+D102</f>
        <v>0</v>
      </c>
    </row>
    <row r="104" spans="1:4" ht="12.75">
      <c r="A104" s="29"/>
      <c r="B104" s="30"/>
      <c r="C104" s="30"/>
      <c r="D104" s="30"/>
    </row>
    <row r="105" spans="1:4" ht="26.25" customHeight="1">
      <c r="A105" s="107" t="s">
        <v>98</v>
      </c>
      <c r="B105" s="108"/>
      <c r="C105" s="108"/>
      <c r="D105" s="108"/>
    </row>
    <row r="106" spans="1:4" ht="12.75">
      <c r="A106" s="22">
        <v>4</v>
      </c>
      <c r="B106" s="22" t="s">
        <v>99</v>
      </c>
      <c r="C106" s="22" t="s">
        <v>36</v>
      </c>
      <c r="D106" s="22" t="s">
        <v>27</v>
      </c>
    </row>
    <row r="107" spans="1:4" ht="12.75">
      <c r="A107" s="19" t="s">
        <v>87</v>
      </c>
      <c r="B107" s="45" t="s">
        <v>100</v>
      </c>
      <c r="C107" s="46">
        <v>0.1419</v>
      </c>
      <c r="D107" s="47">
        <f>D103</f>
        <v>0</v>
      </c>
    </row>
    <row r="108" spans="1:4" ht="12.75">
      <c r="A108" s="109" t="s">
        <v>101</v>
      </c>
      <c r="B108" s="109"/>
      <c r="C108" s="48" t="s">
        <v>72</v>
      </c>
      <c r="D108" s="49">
        <f>SUM(D107:D107)</f>
        <v>0</v>
      </c>
    </row>
    <row r="109" spans="1:4" ht="12.75">
      <c r="A109" s="29"/>
      <c r="B109" s="30"/>
      <c r="C109" s="30"/>
      <c r="D109" s="30"/>
    </row>
    <row r="110" spans="1:4" ht="12.75">
      <c r="A110" s="107" t="s">
        <v>102</v>
      </c>
      <c r="B110" s="108"/>
      <c r="C110" s="108"/>
      <c r="D110" s="108"/>
    </row>
    <row r="111" spans="1:4" ht="12.75">
      <c r="A111" s="38">
        <v>5</v>
      </c>
      <c r="B111" s="139" t="s">
        <v>103</v>
      </c>
      <c r="C111" s="139"/>
      <c r="D111" s="38" t="s">
        <v>27</v>
      </c>
    </row>
    <row r="112" spans="1:4" ht="12.75">
      <c r="A112" s="19" t="s">
        <v>8</v>
      </c>
      <c r="B112" s="140" t="s">
        <v>104</v>
      </c>
      <c r="C112" s="140"/>
      <c r="D112" s="84"/>
    </row>
    <row r="113" spans="1:4" ht="12.75">
      <c r="A113" s="19" t="s">
        <v>10</v>
      </c>
      <c r="B113" s="140" t="s">
        <v>29</v>
      </c>
      <c r="C113" s="140"/>
      <c r="D113" s="84">
        <v>0</v>
      </c>
    </row>
    <row r="114" spans="1:4" ht="12.75">
      <c r="A114" s="44"/>
      <c r="B114" s="109" t="s">
        <v>105</v>
      </c>
      <c r="C114" s="109"/>
      <c r="D114" s="49">
        <f>SUM(D112:D113)</f>
        <v>0</v>
      </c>
    </row>
    <row r="115" spans="1:4">
      <c r="A115" s="141" t="s">
        <v>106</v>
      </c>
      <c r="B115" s="142"/>
      <c r="C115" s="142"/>
      <c r="D115" s="142"/>
    </row>
    <row r="116" spans="1:4" ht="12.75">
      <c r="A116" s="143"/>
      <c r="B116" s="144"/>
      <c r="C116" s="144"/>
      <c r="D116" s="144"/>
    </row>
    <row r="117" spans="1:4" ht="12.75">
      <c r="A117" s="145" t="s">
        <v>107</v>
      </c>
      <c r="B117" s="145"/>
      <c r="C117" s="145"/>
      <c r="D117" s="145"/>
    </row>
    <row r="118" spans="1:4" ht="12.75">
      <c r="A118" s="22">
        <v>6</v>
      </c>
      <c r="B118" s="22" t="s">
        <v>108</v>
      </c>
      <c r="C118" s="22" t="s">
        <v>36</v>
      </c>
      <c r="D118" s="22" t="s">
        <v>27</v>
      </c>
    </row>
    <row r="119" spans="1:4" ht="12.75">
      <c r="A119" s="39" t="s">
        <v>8</v>
      </c>
      <c r="B119" s="60" t="s">
        <v>109</v>
      </c>
      <c r="C119" s="70">
        <v>0.05</v>
      </c>
      <c r="D119" s="61">
        <f>(D30+D76+D86+D108+D114)*C119</f>
        <v>0</v>
      </c>
    </row>
    <row r="120" spans="1:4" ht="12.75">
      <c r="A120" s="39" t="s">
        <v>10</v>
      </c>
      <c r="B120" s="60" t="s">
        <v>110</v>
      </c>
      <c r="C120" s="70">
        <v>7.0000000000000007E-2</v>
      </c>
      <c r="D120" s="61">
        <f>(D30+D76+D86+D108+D114+D119)*C120</f>
        <v>0</v>
      </c>
    </row>
    <row r="121" spans="1:4" ht="12.75">
      <c r="A121" s="39" t="s">
        <v>12</v>
      </c>
      <c r="B121" s="60" t="s">
        <v>111</v>
      </c>
      <c r="C121" s="62">
        <f>SUM(C122:C124)</f>
        <v>5.6499999999999995E-2</v>
      </c>
      <c r="D121" s="63">
        <f>((D136+D119+D120)/(1-C121))*C121</f>
        <v>0</v>
      </c>
    </row>
    <row r="122" spans="1:4" ht="12.75">
      <c r="A122" s="64"/>
      <c r="B122" s="60" t="s">
        <v>112</v>
      </c>
      <c r="C122" s="70">
        <v>6.4999999999999997E-3</v>
      </c>
      <c r="D122" s="61">
        <f>((D136+D119+D120)/(1-C121))*C122</f>
        <v>0</v>
      </c>
    </row>
    <row r="123" spans="1:4" ht="12.75">
      <c r="A123" s="64"/>
      <c r="B123" s="60" t="s">
        <v>113</v>
      </c>
      <c r="C123" s="70">
        <v>0.03</v>
      </c>
      <c r="D123" s="61">
        <f>((D136+D119+D120)/(1-C121))*C123</f>
        <v>0</v>
      </c>
    </row>
    <row r="124" spans="1:4" ht="12.75">
      <c r="A124" s="64"/>
      <c r="B124" s="60" t="s">
        <v>114</v>
      </c>
      <c r="C124" s="70">
        <v>0.02</v>
      </c>
      <c r="D124" s="61">
        <f>((D136+D119+D120)/(1-C121))*C124</f>
        <v>0</v>
      </c>
    </row>
    <row r="125" spans="1:4" ht="12.75">
      <c r="A125" s="44"/>
      <c r="B125" s="65" t="s">
        <v>115</v>
      </c>
      <c r="C125" s="57"/>
      <c r="D125" s="49">
        <f>D119+D120+D121</f>
        <v>0</v>
      </c>
    </row>
    <row r="126" spans="1:4" ht="12.75">
      <c r="A126" s="66" t="s">
        <v>116</v>
      </c>
      <c r="B126" s="67"/>
      <c r="C126" s="67"/>
    </row>
    <row r="127" spans="1:4" ht="12.75">
      <c r="A127" s="66" t="s">
        <v>117</v>
      </c>
    </row>
    <row r="128" spans="1:4"/>
    <row r="129" spans="1:4" ht="12.75">
      <c r="A129" s="145" t="s">
        <v>118</v>
      </c>
      <c r="B129" s="145"/>
      <c r="C129" s="145"/>
      <c r="D129" s="145"/>
    </row>
    <row r="130" spans="1:4" ht="12.75">
      <c r="A130" s="44"/>
      <c r="B130" s="138" t="s">
        <v>119</v>
      </c>
      <c r="C130" s="138"/>
      <c r="D130" s="22" t="s">
        <v>120</v>
      </c>
    </row>
    <row r="131" spans="1:4" ht="12.75">
      <c r="A131" s="68" t="s">
        <v>8</v>
      </c>
      <c r="B131" s="148" t="s">
        <v>121</v>
      </c>
      <c r="C131" s="148"/>
      <c r="D131" s="47">
        <f>D30</f>
        <v>0</v>
      </c>
    </row>
    <row r="132" spans="1:4" ht="24" customHeight="1">
      <c r="A132" s="68" t="s">
        <v>10</v>
      </c>
      <c r="B132" s="148" t="s">
        <v>122</v>
      </c>
      <c r="C132" s="148"/>
      <c r="D132" s="47">
        <f>D76</f>
        <v>0</v>
      </c>
    </row>
    <row r="133" spans="1:4" ht="12.75">
      <c r="A133" s="68" t="s">
        <v>12</v>
      </c>
      <c r="B133" s="148" t="s">
        <v>123</v>
      </c>
      <c r="C133" s="148"/>
      <c r="D133" s="47">
        <f>D86</f>
        <v>0</v>
      </c>
    </row>
    <row r="134" spans="1:4" ht="12.75">
      <c r="A134" s="9" t="s">
        <v>14</v>
      </c>
      <c r="B134" s="92" t="s">
        <v>124</v>
      </c>
      <c r="C134" s="92"/>
      <c r="D134" s="59">
        <f>D108</f>
        <v>0</v>
      </c>
    </row>
    <row r="135" spans="1:4" ht="12.75">
      <c r="A135" s="68" t="s">
        <v>16</v>
      </c>
      <c r="B135" s="148" t="s">
        <v>125</v>
      </c>
      <c r="C135" s="148"/>
      <c r="D135" s="47">
        <f>D114</f>
        <v>0</v>
      </c>
    </row>
    <row r="136" spans="1:4" ht="24" customHeight="1">
      <c r="A136" s="109" t="s">
        <v>126</v>
      </c>
      <c r="B136" s="109"/>
      <c r="C136" s="109"/>
      <c r="D136" s="49">
        <f>SUM(D131:D135)</f>
        <v>0</v>
      </c>
    </row>
    <row r="137" spans="1:4" ht="12.75">
      <c r="A137" s="68" t="s">
        <v>53</v>
      </c>
      <c r="B137" s="146" t="s">
        <v>127</v>
      </c>
      <c r="C137" s="146"/>
      <c r="D137" s="47">
        <f>D125</f>
        <v>0</v>
      </c>
    </row>
    <row r="138" spans="1:4" ht="16.5" customHeight="1">
      <c r="A138" s="109" t="s">
        <v>128</v>
      </c>
      <c r="B138" s="109"/>
      <c r="C138" s="109"/>
      <c r="D138" s="49">
        <f>TRUNC((D136+D137),2)</f>
        <v>0</v>
      </c>
    </row>
    <row r="139" spans="1:4">
      <c r="A139" s="147" t="s">
        <v>7</v>
      </c>
      <c r="B139" s="147"/>
      <c r="C139" s="147"/>
      <c r="D139" s="147"/>
    </row>
    <row r="140" spans="1:4" ht="16.5" customHeight="1"/>
    <row r="141" spans="1:4" ht="15.75" customHeight="1"/>
    <row r="142" spans="1:4" ht="14.25" customHeight="1"/>
    <row r="143" spans="1:4" ht="14.25" customHeight="1">
      <c r="C143" s="69"/>
    </row>
    <row r="144" spans="1:4"/>
    <row r="146"/>
  </sheetData>
  <sheetProtection formatCells="0" formatColumns="0" formatRows="0" insertColumns="0" insertRows="0"/>
  <mergeCells count="75">
    <mergeCell ref="B12:C12"/>
    <mergeCell ref="A7:B7"/>
    <mergeCell ref="C7:D7"/>
    <mergeCell ref="A8:B8"/>
    <mergeCell ref="C8:D8"/>
    <mergeCell ref="B11:C11"/>
    <mergeCell ref="B27:C27"/>
    <mergeCell ref="B13:C13"/>
    <mergeCell ref="B14:C14"/>
    <mergeCell ref="B15:C15"/>
    <mergeCell ref="A17:D17"/>
    <mergeCell ref="A18:D18"/>
    <mergeCell ref="B19:C19"/>
    <mergeCell ref="B20:C20"/>
    <mergeCell ref="B21:C21"/>
    <mergeCell ref="B22:C22"/>
    <mergeCell ref="B23:C23"/>
    <mergeCell ref="A26:D26"/>
    <mergeCell ref="A43:D43"/>
    <mergeCell ref="B28:C28"/>
    <mergeCell ref="B29:C29"/>
    <mergeCell ref="A30:C30"/>
    <mergeCell ref="A31:D31"/>
    <mergeCell ref="A32:D32"/>
    <mergeCell ref="A33:D33"/>
    <mergeCell ref="A34:D34"/>
    <mergeCell ref="A38:B38"/>
    <mergeCell ref="A40:B40"/>
    <mergeCell ref="A41:D41"/>
    <mergeCell ref="A42:D42"/>
    <mergeCell ref="A69:D69"/>
    <mergeCell ref="A45:D45"/>
    <mergeCell ref="A55:B55"/>
    <mergeCell ref="A56:D56"/>
    <mergeCell ref="A57:D57"/>
    <mergeCell ref="A58:D58"/>
    <mergeCell ref="A60:D60"/>
    <mergeCell ref="C65:D65"/>
    <mergeCell ref="C66:D66"/>
    <mergeCell ref="C67:D67"/>
    <mergeCell ref="C68:D68"/>
    <mergeCell ref="C64:D64"/>
    <mergeCell ref="A105:D105"/>
    <mergeCell ref="A70:D70"/>
    <mergeCell ref="A71:D71"/>
    <mergeCell ref="A76:B76"/>
    <mergeCell ref="A78:D78"/>
    <mergeCell ref="A86:B86"/>
    <mergeCell ref="A87:D87"/>
    <mergeCell ref="A89:D89"/>
    <mergeCell ref="A91:D91"/>
    <mergeCell ref="A93:D93"/>
    <mergeCell ref="A101:B101"/>
    <mergeCell ref="A103:B103"/>
    <mergeCell ref="A129:D129"/>
    <mergeCell ref="A108:B108"/>
    <mergeCell ref="A110:D110"/>
    <mergeCell ref="B111:C111"/>
    <mergeCell ref="B112:C112"/>
    <mergeCell ref="A136:C136"/>
    <mergeCell ref="B137:C137"/>
    <mergeCell ref="A138:C138"/>
    <mergeCell ref="A139:D139"/>
    <mergeCell ref="A68:B68"/>
    <mergeCell ref="B130:C130"/>
    <mergeCell ref="B131:C131"/>
    <mergeCell ref="B132:C132"/>
    <mergeCell ref="B133:C133"/>
    <mergeCell ref="B134:C134"/>
    <mergeCell ref="B135:C135"/>
    <mergeCell ref="B113:C113"/>
    <mergeCell ref="B114:C114"/>
    <mergeCell ref="A115:D115"/>
    <mergeCell ref="A116:D116"/>
    <mergeCell ref="A117:D117"/>
  </mergeCells>
  <pageMargins left="1.1811023622047245" right="0.39370078740157483" top="0.78740157480314965" bottom="0.78740157480314965" header="0.31496062992125984" footer="0.31496062992125984"/>
  <pageSetup paperSize="9" scale="80" fitToHeight="3" orientation="portrait" r:id="rId1"/>
  <rowBreaks count="2" manualBreakCount="2">
    <brk id="43" max="3" man="1"/>
    <brk id="88" max="3" man="1"/>
  </row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146"/>
  <sheetViews>
    <sheetView showGridLines="0" zoomScaleNormal="100" zoomScaleSheetLayoutView="100" workbookViewId="0">
      <selection activeCell="C66" sqref="C66:D66"/>
    </sheetView>
  </sheetViews>
  <sheetFormatPr defaultColWidth="0" defaultRowHeight="12" zeroHeight="1"/>
  <cols>
    <col min="1" max="1" width="5" style="2" customWidth="1"/>
    <col min="2" max="2" width="48.7109375" style="2" customWidth="1"/>
    <col min="3" max="3" width="18" style="2" customWidth="1"/>
    <col min="4" max="4" width="18.42578125" style="2" customWidth="1"/>
    <col min="5" max="5" width="17.42578125" style="2" hidden="1" customWidth="1"/>
    <col min="6" max="16384" width="0" style="2" hidden="1"/>
  </cols>
  <sheetData>
    <row r="1" spans="1:4" ht="12.75">
      <c r="A1" s="1" t="s">
        <v>0</v>
      </c>
      <c r="B1" s="4"/>
      <c r="C1" s="4"/>
      <c r="D1" s="5"/>
    </row>
    <row r="2" spans="1:4" ht="12.75">
      <c r="A2" s="3" t="s">
        <v>1</v>
      </c>
      <c r="B2" s="6"/>
      <c r="C2" s="6"/>
      <c r="D2" s="7"/>
    </row>
    <row r="3" spans="1:4" ht="12.75">
      <c r="A3" s="3" t="s">
        <v>2</v>
      </c>
      <c r="B3" s="6"/>
      <c r="C3" s="6"/>
      <c r="D3" s="7"/>
    </row>
    <row r="4" spans="1:4" ht="12.75">
      <c r="A4" s="3" t="s">
        <v>3</v>
      </c>
      <c r="B4" s="6"/>
      <c r="C4" s="6"/>
      <c r="D4" s="7"/>
    </row>
    <row r="5" spans="1:4" ht="12.75">
      <c r="A5" s="3" t="s">
        <v>4</v>
      </c>
      <c r="B5" s="6"/>
      <c r="C5" s="6"/>
      <c r="D5" s="7"/>
    </row>
    <row r="6" spans="1:4">
      <c r="A6" s="6"/>
      <c r="B6" s="6"/>
      <c r="C6" s="6"/>
      <c r="D6" s="6"/>
    </row>
    <row r="7" spans="1:4" ht="12.75">
      <c r="A7" s="93" t="s">
        <v>5</v>
      </c>
      <c r="B7" s="93"/>
      <c r="C7" s="94" t="s">
        <v>168</v>
      </c>
      <c r="D7" s="94"/>
    </row>
    <row r="8" spans="1:4" ht="12.75">
      <c r="A8" s="93" t="s">
        <v>6</v>
      </c>
      <c r="B8" s="93"/>
      <c r="C8" s="95" t="s">
        <v>169</v>
      </c>
      <c r="D8" s="95"/>
    </row>
    <row r="9" spans="1:4"/>
    <row r="10" spans="1:4" ht="12.75">
      <c r="A10" s="8"/>
      <c r="B10" s="8"/>
      <c r="C10" s="8"/>
      <c r="D10" s="8"/>
    </row>
    <row r="11" spans="1:4" ht="12.75">
      <c r="A11" s="9" t="s">
        <v>8</v>
      </c>
      <c r="B11" s="92" t="s">
        <v>9</v>
      </c>
      <c r="C11" s="92"/>
      <c r="D11" s="10"/>
    </row>
    <row r="12" spans="1:4" ht="25.5">
      <c r="A12" s="9" t="s">
        <v>10</v>
      </c>
      <c r="B12" s="92" t="s">
        <v>11</v>
      </c>
      <c r="C12" s="92"/>
      <c r="D12" s="11" t="s">
        <v>139</v>
      </c>
    </row>
    <row r="13" spans="1:4" ht="12.75">
      <c r="A13" s="9" t="s">
        <v>12</v>
      </c>
      <c r="B13" s="92" t="s">
        <v>13</v>
      </c>
      <c r="C13" s="92"/>
      <c r="D13" s="12"/>
    </row>
    <row r="14" spans="1:4" ht="12.75">
      <c r="A14" s="9" t="s">
        <v>14</v>
      </c>
      <c r="B14" s="96" t="s">
        <v>15</v>
      </c>
      <c r="C14" s="97"/>
      <c r="D14" s="13"/>
    </row>
    <row r="15" spans="1:4" ht="12.75">
      <c r="A15" s="9" t="s">
        <v>16</v>
      </c>
      <c r="B15" s="92" t="s">
        <v>17</v>
      </c>
      <c r="C15" s="92"/>
      <c r="D15" s="9">
        <v>12</v>
      </c>
    </row>
    <row r="16" spans="1:4">
      <c r="A16" s="14"/>
      <c r="B16" s="14"/>
      <c r="C16" s="15"/>
      <c r="D16" s="14"/>
    </row>
    <row r="17" spans="1:4" ht="12.75">
      <c r="A17" s="98" t="s">
        <v>18</v>
      </c>
      <c r="B17" s="98"/>
      <c r="C17" s="98"/>
      <c r="D17" s="98"/>
    </row>
    <row r="18" spans="1:4" ht="30" customHeight="1">
      <c r="A18" s="99" t="s">
        <v>19</v>
      </c>
      <c r="B18" s="99"/>
      <c r="C18" s="99"/>
      <c r="D18" s="99"/>
    </row>
    <row r="19" spans="1:4" ht="25.5">
      <c r="A19" s="9">
        <v>1</v>
      </c>
      <c r="B19" s="92" t="s">
        <v>20</v>
      </c>
      <c r="C19" s="92"/>
      <c r="D19" s="9" t="s">
        <v>131</v>
      </c>
    </row>
    <row r="20" spans="1:4" ht="12.75">
      <c r="A20" s="9">
        <v>2</v>
      </c>
      <c r="B20" s="92" t="s">
        <v>21</v>
      </c>
      <c r="C20" s="92"/>
      <c r="D20" s="9" t="s">
        <v>132</v>
      </c>
    </row>
    <row r="21" spans="1:4" ht="12.75">
      <c r="A21" s="9">
        <v>3</v>
      </c>
      <c r="B21" s="92" t="s">
        <v>22</v>
      </c>
      <c r="C21" s="92"/>
      <c r="D21" s="79"/>
    </row>
    <row r="22" spans="1:4" ht="26.25" customHeight="1">
      <c r="A22" s="9">
        <v>4</v>
      </c>
      <c r="B22" s="92" t="s">
        <v>23</v>
      </c>
      <c r="C22" s="92"/>
      <c r="D22" s="9" t="s">
        <v>131</v>
      </c>
    </row>
    <row r="23" spans="1:4" ht="12.75">
      <c r="A23" s="9">
        <v>5</v>
      </c>
      <c r="B23" s="92" t="s">
        <v>24</v>
      </c>
      <c r="C23" s="92"/>
      <c r="D23" s="10"/>
    </row>
    <row r="24" spans="1:4" ht="12.75">
      <c r="A24" s="16"/>
      <c r="B24" s="16"/>
      <c r="C24" s="16"/>
      <c r="D24" s="17"/>
    </row>
    <row r="25" spans="1:4" ht="12.75">
      <c r="A25" s="16"/>
      <c r="B25" s="16"/>
      <c r="C25" s="16"/>
      <c r="D25" s="17"/>
    </row>
    <row r="26" spans="1:4" ht="12.75">
      <c r="A26" s="98" t="s">
        <v>25</v>
      </c>
      <c r="B26" s="98"/>
      <c r="C26" s="98"/>
      <c r="D26" s="98"/>
    </row>
    <row r="27" spans="1:4" ht="12.75">
      <c r="A27" s="18">
        <v>1</v>
      </c>
      <c r="B27" s="99" t="s">
        <v>26</v>
      </c>
      <c r="C27" s="99"/>
      <c r="D27" s="18" t="s">
        <v>27</v>
      </c>
    </row>
    <row r="28" spans="1:4" ht="12.75">
      <c r="A28" s="19" t="s">
        <v>8</v>
      </c>
      <c r="B28" s="92" t="s">
        <v>28</v>
      </c>
      <c r="C28" s="92"/>
      <c r="D28" s="80"/>
    </row>
    <row r="29" spans="1:4" ht="12.75">
      <c r="A29" s="19" t="s">
        <v>10</v>
      </c>
      <c r="B29" s="92" t="s">
        <v>29</v>
      </c>
      <c r="C29" s="92"/>
      <c r="D29" s="80">
        <v>0</v>
      </c>
    </row>
    <row r="30" spans="1:4" ht="15" customHeight="1">
      <c r="A30" s="102" t="s">
        <v>30</v>
      </c>
      <c r="B30" s="103"/>
      <c r="C30" s="104"/>
      <c r="D30" s="21">
        <f>SUM(D28:D29)</f>
        <v>0</v>
      </c>
    </row>
    <row r="31" spans="1:4" ht="24" customHeight="1">
      <c r="A31" s="105" t="s">
        <v>31</v>
      </c>
      <c r="B31" s="106"/>
      <c r="C31" s="106"/>
      <c r="D31" s="106"/>
    </row>
    <row r="32" spans="1:4" ht="12.75">
      <c r="A32" s="100"/>
      <c r="B32" s="101"/>
      <c r="C32" s="101"/>
      <c r="D32" s="101"/>
    </row>
    <row r="33" spans="1:4" ht="15" customHeight="1">
      <c r="A33" s="100" t="s">
        <v>32</v>
      </c>
      <c r="B33" s="101"/>
      <c r="C33" s="101"/>
      <c r="D33" s="101"/>
    </row>
    <row r="34" spans="1:4" ht="15" customHeight="1">
      <c r="A34" s="100" t="s">
        <v>33</v>
      </c>
      <c r="B34" s="101"/>
      <c r="C34" s="101"/>
      <c r="D34" s="101"/>
    </row>
    <row r="35" spans="1:4" ht="25.5" customHeight="1">
      <c r="A35" s="22" t="s">
        <v>34</v>
      </c>
      <c r="B35" s="22" t="s">
        <v>35</v>
      </c>
      <c r="C35" s="22" t="s">
        <v>36</v>
      </c>
      <c r="D35" s="22" t="s">
        <v>27</v>
      </c>
    </row>
    <row r="36" spans="1:4" ht="12.75">
      <c r="A36" s="23" t="s">
        <v>8</v>
      </c>
      <c r="B36" s="24" t="s">
        <v>37</v>
      </c>
      <c r="C36" s="25">
        <v>8.3299999999999999E-2</v>
      </c>
      <c r="D36" s="26">
        <f>C36*D30</f>
        <v>0</v>
      </c>
    </row>
    <row r="37" spans="1:4" ht="26.25" customHeight="1">
      <c r="A37" s="71" t="s">
        <v>10</v>
      </c>
      <c r="B37" s="42" t="s">
        <v>38</v>
      </c>
      <c r="C37" s="72">
        <v>2.7799999999999998E-2</v>
      </c>
      <c r="D37" s="73">
        <f>D30*C37</f>
        <v>0</v>
      </c>
    </row>
    <row r="38" spans="1:4" ht="12.75">
      <c r="A38" s="109" t="s">
        <v>39</v>
      </c>
      <c r="B38" s="109"/>
      <c r="C38" s="27">
        <f>SUM(C36:C37)</f>
        <v>0.1111</v>
      </c>
      <c r="D38" s="28">
        <f>SUM(D36:D37)</f>
        <v>0</v>
      </c>
    </row>
    <row r="39" spans="1:4" ht="12.75">
      <c r="A39" s="23" t="s">
        <v>12</v>
      </c>
      <c r="B39" s="24" t="s">
        <v>40</v>
      </c>
      <c r="C39" s="25">
        <f>C38*C55</f>
        <v>3.7551800000000003E-2</v>
      </c>
      <c r="D39" s="26">
        <f>D30*C39</f>
        <v>0</v>
      </c>
    </row>
    <row r="40" spans="1:4" ht="12.75">
      <c r="A40" s="109" t="s">
        <v>41</v>
      </c>
      <c r="B40" s="109"/>
      <c r="C40" s="27">
        <f>SUM(C38:C39)</f>
        <v>0.1486518</v>
      </c>
      <c r="D40" s="28">
        <f>SUM(D38:D39)</f>
        <v>0</v>
      </c>
    </row>
    <row r="41" spans="1:4" ht="53.25" customHeight="1">
      <c r="A41" s="110" t="s">
        <v>42</v>
      </c>
      <c r="B41" s="111"/>
      <c r="C41" s="111"/>
      <c r="D41" s="112"/>
    </row>
    <row r="42" spans="1:4" ht="40.5" customHeight="1">
      <c r="A42" s="113" t="s">
        <v>43</v>
      </c>
      <c r="B42" s="114"/>
      <c r="C42" s="114"/>
      <c r="D42" s="115"/>
    </row>
    <row r="43" spans="1:4" ht="51.75" customHeight="1">
      <c r="A43" s="116" t="s">
        <v>44</v>
      </c>
      <c r="B43" s="117"/>
      <c r="C43" s="117"/>
      <c r="D43" s="118"/>
    </row>
    <row r="44" spans="1:4" ht="15" customHeight="1">
      <c r="A44" s="29"/>
      <c r="B44" s="30"/>
      <c r="C44" s="30"/>
      <c r="D44" s="30"/>
    </row>
    <row r="45" spans="1:4" ht="25.5" customHeight="1">
      <c r="A45" s="107" t="s">
        <v>45</v>
      </c>
      <c r="B45" s="108"/>
      <c r="C45" s="108"/>
      <c r="D45" s="108"/>
    </row>
    <row r="46" spans="1:4" ht="17.25" customHeight="1">
      <c r="A46" s="31" t="s">
        <v>46</v>
      </c>
      <c r="B46" s="31" t="s">
        <v>47</v>
      </c>
      <c r="C46" s="31" t="s">
        <v>36</v>
      </c>
      <c r="D46" s="31" t="s">
        <v>27</v>
      </c>
    </row>
    <row r="47" spans="1:4" ht="12.75">
      <c r="A47" s="32" t="s">
        <v>8</v>
      </c>
      <c r="B47" s="33" t="s">
        <v>48</v>
      </c>
      <c r="C47" s="34">
        <f>[1]PARÂMETROS!B35</f>
        <v>0.2</v>
      </c>
      <c r="D47" s="35">
        <f>D30*C47</f>
        <v>0</v>
      </c>
    </row>
    <row r="48" spans="1:4" ht="12.75">
      <c r="A48" s="32" t="s">
        <v>10</v>
      </c>
      <c r="B48" s="33" t="s">
        <v>49</v>
      </c>
      <c r="C48" s="34">
        <f>[1]PARÂMETROS!B36</f>
        <v>2.5000000000000001E-2</v>
      </c>
      <c r="D48" s="35">
        <f>D30*C48</f>
        <v>0</v>
      </c>
    </row>
    <row r="49" spans="1:4" ht="12.75">
      <c r="A49" s="32" t="s">
        <v>12</v>
      </c>
      <c r="B49" s="33" t="s">
        <v>50</v>
      </c>
      <c r="C49" s="85"/>
      <c r="D49" s="81">
        <f>D30*C49</f>
        <v>0</v>
      </c>
    </row>
    <row r="50" spans="1:4" ht="12.75">
      <c r="A50" s="32" t="s">
        <v>14</v>
      </c>
      <c r="B50" s="33" t="s">
        <v>51</v>
      </c>
      <c r="C50" s="34">
        <f>[1]PARÂMETROS!B38</f>
        <v>1.4999999999999999E-2</v>
      </c>
      <c r="D50" s="35">
        <f>D30*C50</f>
        <v>0</v>
      </c>
    </row>
    <row r="51" spans="1:4" ht="12.75">
      <c r="A51" s="32" t="s">
        <v>16</v>
      </c>
      <c r="B51" s="33" t="s">
        <v>52</v>
      </c>
      <c r="C51" s="34">
        <f>[1]PARÂMETROS!B39</f>
        <v>0.01</v>
      </c>
      <c r="D51" s="35">
        <f>D30*C51</f>
        <v>0</v>
      </c>
    </row>
    <row r="52" spans="1:4" ht="12.75">
      <c r="A52" s="32" t="s">
        <v>53</v>
      </c>
      <c r="B52" s="33" t="s">
        <v>54</v>
      </c>
      <c r="C52" s="34">
        <f>[1]PARÂMETROS!B40</f>
        <v>6.0000000000000001E-3</v>
      </c>
      <c r="D52" s="35">
        <f>D30*C52</f>
        <v>0</v>
      </c>
    </row>
    <row r="53" spans="1:4" ht="12.75">
      <c r="A53" s="32" t="s">
        <v>55</v>
      </c>
      <c r="B53" s="33" t="s">
        <v>56</v>
      </c>
      <c r="C53" s="34">
        <f>[1]PARÂMETROS!B41</f>
        <v>2E-3</v>
      </c>
      <c r="D53" s="35">
        <f>D30*C53</f>
        <v>0</v>
      </c>
    </row>
    <row r="54" spans="1:4" ht="12.75">
      <c r="A54" s="32" t="s">
        <v>57</v>
      </c>
      <c r="B54" s="33" t="s">
        <v>58</v>
      </c>
      <c r="C54" s="34">
        <f>[1]PARÂMETROS!B42</f>
        <v>0.08</v>
      </c>
      <c r="D54" s="35">
        <f>D30*C54</f>
        <v>0</v>
      </c>
    </row>
    <row r="55" spans="1:4" ht="12.75">
      <c r="A55" s="119" t="s">
        <v>59</v>
      </c>
      <c r="B55" s="119"/>
      <c r="C55" s="36">
        <f>SUM(C47:C54)</f>
        <v>0.33800000000000002</v>
      </c>
      <c r="D55" s="37">
        <f>SUM(D47:D54)</f>
        <v>0</v>
      </c>
    </row>
    <row r="56" spans="1:4" ht="27" customHeight="1">
      <c r="A56" s="110" t="s">
        <v>60</v>
      </c>
      <c r="B56" s="111"/>
      <c r="C56" s="111"/>
      <c r="D56" s="112"/>
    </row>
    <row r="57" spans="1:4" ht="27" customHeight="1">
      <c r="A57" s="113" t="s">
        <v>61</v>
      </c>
      <c r="B57" s="114"/>
      <c r="C57" s="114"/>
      <c r="D57" s="115"/>
    </row>
    <row r="58" spans="1:4" ht="27" customHeight="1">
      <c r="A58" s="116" t="s">
        <v>62</v>
      </c>
      <c r="B58" s="117"/>
      <c r="C58" s="117"/>
      <c r="D58" s="118"/>
    </row>
    <row r="59" spans="1:4" ht="15" customHeight="1">
      <c r="A59" s="30"/>
      <c r="B59" s="30"/>
      <c r="C59" s="30"/>
      <c r="D59" s="30"/>
    </row>
    <row r="60" spans="1:4" ht="15" customHeight="1">
      <c r="A60" s="107" t="s">
        <v>63</v>
      </c>
      <c r="B60" s="108"/>
      <c r="C60" s="108"/>
      <c r="D60" s="108"/>
    </row>
    <row r="61" spans="1:4" ht="12.75">
      <c r="A61" s="38" t="s">
        <v>64</v>
      </c>
      <c r="B61" s="38" t="s">
        <v>65</v>
      </c>
      <c r="C61" s="38" t="s">
        <v>130</v>
      </c>
      <c r="D61" s="38" t="s">
        <v>66</v>
      </c>
    </row>
    <row r="62" spans="1:4" ht="12.75">
      <c r="A62" s="39" t="s">
        <v>8</v>
      </c>
      <c r="B62" s="40" t="s">
        <v>67</v>
      </c>
      <c r="C62" s="80"/>
      <c r="D62" s="20">
        <f>IF((C62*22*2)-(D28*6%)&gt;0,(C62*22*2)-(D28*6%),0)</f>
        <v>0</v>
      </c>
    </row>
    <row r="63" spans="1:4" ht="24">
      <c r="A63" s="75" t="s">
        <v>10</v>
      </c>
      <c r="B63" s="41" t="s">
        <v>133</v>
      </c>
      <c r="C63" s="82"/>
      <c r="D63" s="74">
        <f>(C63*22)</f>
        <v>0</v>
      </c>
    </row>
    <row r="64" spans="1:4" ht="12.75">
      <c r="A64" s="75" t="s">
        <v>12</v>
      </c>
      <c r="B64" s="86" t="s">
        <v>134</v>
      </c>
      <c r="C64" s="120"/>
      <c r="D64" s="121"/>
    </row>
    <row r="65" spans="1:4" ht="12.75">
      <c r="A65" s="39" t="s">
        <v>12</v>
      </c>
      <c r="B65" s="42" t="s">
        <v>135</v>
      </c>
      <c r="C65" s="122"/>
      <c r="D65" s="123"/>
    </row>
    <row r="66" spans="1:4" ht="12.75">
      <c r="A66" s="39" t="s">
        <v>14</v>
      </c>
      <c r="B66" s="43" t="s">
        <v>136</v>
      </c>
      <c r="C66" s="122"/>
      <c r="D66" s="123"/>
    </row>
    <row r="67" spans="1:4" ht="15" customHeight="1">
      <c r="A67" s="39" t="s">
        <v>16</v>
      </c>
      <c r="B67" s="43" t="s">
        <v>29</v>
      </c>
      <c r="C67" s="122">
        <v>0</v>
      </c>
      <c r="D67" s="123"/>
    </row>
    <row r="68" spans="1:4" ht="27" customHeight="1">
      <c r="A68" s="124" t="s">
        <v>68</v>
      </c>
      <c r="B68" s="125"/>
      <c r="C68" s="126">
        <f>D62+D63+C64+C65+C66+C67</f>
        <v>0</v>
      </c>
      <c r="D68" s="127"/>
    </row>
    <row r="69" spans="1:4">
      <c r="A69" s="128" t="s">
        <v>69</v>
      </c>
      <c r="B69" s="129"/>
      <c r="C69" s="129"/>
      <c r="D69" s="129"/>
    </row>
    <row r="70" spans="1:4" ht="29.25" customHeight="1">
      <c r="A70" s="130"/>
      <c r="B70" s="131"/>
      <c r="C70" s="131"/>
      <c r="D70" s="131"/>
    </row>
    <row r="71" spans="1:4" ht="12.75">
      <c r="A71" s="107" t="s">
        <v>70</v>
      </c>
      <c r="B71" s="108"/>
      <c r="C71" s="108"/>
      <c r="D71" s="108"/>
    </row>
    <row r="72" spans="1:4" ht="12.75">
      <c r="A72" s="22">
        <v>2</v>
      </c>
      <c r="B72" s="22" t="s">
        <v>71</v>
      </c>
      <c r="C72" s="22" t="s">
        <v>36</v>
      </c>
      <c r="D72" s="22" t="s">
        <v>27</v>
      </c>
    </row>
    <row r="73" spans="1:4" ht="25.5">
      <c r="A73" s="9" t="s">
        <v>34</v>
      </c>
      <c r="B73" s="43" t="s">
        <v>35</v>
      </c>
      <c r="C73" s="76">
        <f>C40</f>
        <v>0.1486518</v>
      </c>
      <c r="D73" s="59">
        <f>D40</f>
        <v>0</v>
      </c>
    </row>
    <row r="74" spans="1:4" ht="12.75">
      <c r="A74" s="9" t="s">
        <v>46</v>
      </c>
      <c r="B74" s="43" t="s">
        <v>47</v>
      </c>
      <c r="C74" s="76">
        <f>C55</f>
        <v>0.33800000000000002</v>
      </c>
      <c r="D74" s="59">
        <f>D55</f>
        <v>0</v>
      </c>
    </row>
    <row r="75" spans="1:4" ht="12.75">
      <c r="A75" s="9" t="s">
        <v>64</v>
      </c>
      <c r="B75" s="43" t="s">
        <v>65</v>
      </c>
      <c r="C75" s="76"/>
      <c r="D75" s="59">
        <f>C68</f>
        <v>0</v>
      </c>
    </row>
    <row r="76" spans="1:4" ht="12.75">
      <c r="A76" s="109" t="s">
        <v>73</v>
      </c>
      <c r="B76" s="109"/>
      <c r="C76" s="48" t="s">
        <v>72</v>
      </c>
      <c r="D76" s="49">
        <f>SUM(D73:D75)</f>
        <v>0</v>
      </c>
    </row>
    <row r="77" spans="1:4">
      <c r="A77" s="50"/>
      <c r="B77" s="51"/>
      <c r="C77" s="51"/>
      <c r="D77" s="51"/>
    </row>
    <row r="78" spans="1:4" ht="27.75" customHeight="1">
      <c r="A78" s="107" t="s">
        <v>74</v>
      </c>
      <c r="B78" s="108"/>
      <c r="C78" s="108"/>
      <c r="D78" s="108"/>
    </row>
    <row r="79" spans="1:4" ht="30.75" customHeight="1">
      <c r="A79" s="22">
        <v>3</v>
      </c>
      <c r="B79" s="22" t="s">
        <v>75</v>
      </c>
      <c r="C79" s="22" t="s">
        <v>36</v>
      </c>
      <c r="D79" s="22" t="s">
        <v>27</v>
      </c>
    </row>
    <row r="80" spans="1:4" ht="12.75">
      <c r="A80" s="9" t="s">
        <v>8</v>
      </c>
      <c r="B80" s="43" t="s">
        <v>76</v>
      </c>
      <c r="C80" s="52">
        <v>4.1999999999999997E-3</v>
      </c>
      <c r="D80" s="59">
        <f t="shared" ref="D80:D85" si="0">D$30*C80</f>
        <v>0</v>
      </c>
    </row>
    <row r="81" spans="1:4" ht="37.5">
      <c r="A81" s="9" t="s">
        <v>10</v>
      </c>
      <c r="B81" s="43" t="s">
        <v>77</v>
      </c>
      <c r="C81" s="52">
        <f>C80*C54</f>
        <v>3.3599999999999998E-4</v>
      </c>
      <c r="D81" s="59">
        <f t="shared" si="0"/>
        <v>0</v>
      </c>
    </row>
    <row r="82" spans="1:4" ht="62.25">
      <c r="A82" s="9" t="s">
        <v>12</v>
      </c>
      <c r="B82" s="43" t="s">
        <v>78</v>
      </c>
      <c r="C82" s="52">
        <f>40%*C55*C80</f>
        <v>5.6784000000000001E-4</v>
      </c>
      <c r="D82" s="59">
        <f t="shared" si="0"/>
        <v>0</v>
      </c>
    </row>
    <row r="83" spans="1:4" ht="12.75">
      <c r="A83" s="9" t="s">
        <v>14</v>
      </c>
      <c r="B83" s="43" t="s">
        <v>79</v>
      </c>
      <c r="C83" s="52">
        <v>1.9400000000000001E-2</v>
      </c>
      <c r="D83" s="59">
        <f t="shared" si="0"/>
        <v>0</v>
      </c>
    </row>
    <row r="84" spans="1:4" ht="62.25">
      <c r="A84" s="9" t="s">
        <v>16</v>
      </c>
      <c r="B84" s="43" t="s">
        <v>80</v>
      </c>
      <c r="C84" s="52">
        <f>C55*C83</f>
        <v>6.5572000000000009E-3</v>
      </c>
      <c r="D84" s="59">
        <f t="shared" si="0"/>
        <v>0</v>
      </c>
    </row>
    <row r="85" spans="1:4" ht="62.25">
      <c r="A85" s="9" t="s">
        <v>53</v>
      </c>
      <c r="B85" s="43" t="s">
        <v>81</v>
      </c>
      <c r="C85" s="52">
        <f>40%*C55*C83</f>
        <v>2.6228800000000002E-3</v>
      </c>
      <c r="D85" s="59">
        <f t="shared" si="0"/>
        <v>0</v>
      </c>
    </row>
    <row r="86" spans="1:4" ht="12.75">
      <c r="A86" s="109" t="s">
        <v>82</v>
      </c>
      <c r="B86" s="109"/>
      <c r="C86" s="53">
        <f>SUM(C80:C85)</f>
        <v>3.3683919999999999E-2</v>
      </c>
      <c r="D86" s="49">
        <f>SUM(D80:D85)</f>
        <v>0</v>
      </c>
    </row>
    <row r="87" spans="1:4" ht="66" customHeight="1">
      <c r="A87" s="132" t="s">
        <v>83</v>
      </c>
      <c r="B87" s="133"/>
      <c r="C87" s="133"/>
      <c r="D87" s="133"/>
    </row>
    <row r="88" spans="1:4" ht="12.75">
      <c r="A88" s="29"/>
      <c r="B88" s="30"/>
      <c r="C88" s="30"/>
      <c r="D88" s="30"/>
    </row>
    <row r="89" spans="1:4" ht="23.25" customHeight="1">
      <c r="A89" s="107" t="s">
        <v>84</v>
      </c>
      <c r="B89" s="108"/>
      <c r="C89" s="108"/>
      <c r="D89" s="108"/>
    </row>
    <row r="90" spans="1:4"/>
    <row r="91" spans="1:4" ht="51" customHeight="1">
      <c r="A91" s="134" t="s">
        <v>85</v>
      </c>
      <c r="B91" s="135"/>
      <c r="C91" s="135"/>
      <c r="D91" s="136"/>
    </row>
    <row r="92" spans="1:4" ht="12.75">
      <c r="A92" s="54"/>
      <c r="B92" s="55"/>
      <c r="C92" s="55"/>
      <c r="D92" s="55"/>
    </row>
    <row r="93" spans="1:4" ht="24.75" customHeight="1">
      <c r="A93" s="107" t="s">
        <v>86</v>
      </c>
      <c r="B93" s="108"/>
      <c r="C93" s="108"/>
      <c r="D93" s="108"/>
    </row>
    <row r="94" spans="1:4" ht="19.5" customHeight="1">
      <c r="A94" s="22" t="s">
        <v>87</v>
      </c>
      <c r="B94" s="22" t="s">
        <v>88</v>
      </c>
      <c r="C94" s="22" t="s">
        <v>36</v>
      </c>
      <c r="D94" s="22" t="s">
        <v>27</v>
      </c>
    </row>
    <row r="95" spans="1:4" ht="38.25">
      <c r="A95" s="9" t="s">
        <v>8</v>
      </c>
      <c r="B95" s="43" t="s">
        <v>89</v>
      </c>
      <c r="C95" s="56">
        <v>9.9400000000000002E-2</v>
      </c>
      <c r="D95" s="59">
        <f t="shared" ref="D95:D100" si="1">D$30*C95</f>
        <v>0</v>
      </c>
    </row>
    <row r="96" spans="1:4" ht="12.75">
      <c r="A96" s="9" t="s">
        <v>10</v>
      </c>
      <c r="B96" s="43" t="s">
        <v>90</v>
      </c>
      <c r="C96" s="83">
        <v>2.8E-3</v>
      </c>
      <c r="D96" s="59">
        <f t="shared" si="1"/>
        <v>0</v>
      </c>
    </row>
    <row r="97" spans="1:4" ht="12.75">
      <c r="A97" s="9" t="s">
        <v>12</v>
      </c>
      <c r="B97" s="43" t="s">
        <v>91</v>
      </c>
      <c r="C97" s="83">
        <v>2.0000000000000001E-4</v>
      </c>
      <c r="D97" s="59">
        <f t="shared" si="1"/>
        <v>0</v>
      </c>
    </row>
    <row r="98" spans="1:4" ht="25.5">
      <c r="A98" s="9" t="s">
        <v>14</v>
      </c>
      <c r="B98" s="43" t="s">
        <v>92</v>
      </c>
      <c r="C98" s="83">
        <v>2.9999999999999997E-4</v>
      </c>
      <c r="D98" s="59">
        <f t="shared" si="1"/>
        <v>0</v>
      </c>
    </row>
    <row r="99" spans="1:4" ht="12.75">
      <c r="A99" s="9" t="s">
        <v>16</v>
      </c>
      <c r="B99" s="43" t="s">
        <v>93</v>
      </c>
      <c r="C99" s="83">
        <v>2.0000000000000001E-4</v>
      </c>
      <c r="D99" s="59">
        <f t="shared" si="1"/>
        <v>0</v>
      </c>
    </row>
    <row r="100" spans="1:4" ht="12.75">
      <c r="A100" s="9" t="s">
        <v>53</v>
      </c>
      <c r="B100" s="43" t="s">
        <v>94</v>
      </c>
      <c r="C100" s="83">
        <v>2.9999999999999997E-4</v>
      </c>
      <c r="D100" s="59">
        <f t="shared" si="1"/>
        <v>0</v>
      </c>
    </row>
    <row r="101" spans="1:4" ht="12.75">
      <c r="A101" s="137" t="s">
        <v>95</v>
      </c>
      <c r="B101" s="137"/>
      <c r="C101" s="77">
        <f>SUM(C95:C100)</f>
        <v>0.1032</v>
      </c>
      <c r="D101" s="78">
        <f>SUM(D95:D100)</f>
        <v>0</v>
      </c>
    </row>
    <row r="102" spans="1:4" ht="12.75">
      <c r="A102" s="9" t="s">
        <v>55</v>
      </c>
      <c r="B102" s="42" t="s">
        <v>96</v>
      </c>
      <c r="C102" s="58">
        <f>C55*C101</f>
        <v>3.4881600000000006E-2</v>
      </c>
      <c r="D102" s="59">
        <f>C102*D30</f>
        <v>0</v>
      </c>
    </row>
    <row r="103" spans="1:4" ht="12.75">
      <c r="A103" s="109" t="s">
        <v>97</v>
      </c>
      <c r="B103" s="109"/>
      <c r="C103" s="57">
        <f>C101+C102</f>
        <v>0.1380816</v>
      </c>
      <c r="D103" s="49">
        <f>D101+D102</f>
        <v>0</v>
      </c>
    </row>
    <row r="104" spans="1:4" ht="12.75">
      <c r="A104" s="29"/>
      <c r="B104" s="30"/>
      <c r="C104" s="30"/>
      <c r="D104" s="30"/>
    </row>
    <row r="105" spans="1:4" ht="26.25" customHeight="1">
      <c r="A105" s="107" t="s">
        <v>98</v>
      </c>
      <c r="B105" s="108"/>
      <c r="C105" s="108"/>
      <c r="D105" s="108"/>
    </row>
    <row r="106" spans="1:4" ht="12.75">
      <c r="A106" s="22">
        <v>4</v>
      </c>
      <c r="B106" s="22" t="s">
        <v>99</v>
      </c>
      <c r="C106" s="22" t="s">
        <v>36</v>
      </c>
      <c r="D106" s="22" t="s">
        <v>27</v>
      </c>
    </row>
    <row r="107" spans="1:4" ht="12.75">
      <c r="A107" s="19" t="s">
        <v>87</v>
      </c>
      <c r="B107" s="45" t="s">
        <v>100</v>
      </c>
      <c r="C107" s="46">
        <v>0.1419</v>
      </c>
      <c r="D107" s="47">
        <f>D103</f>
        <v>0</v>
      </c>
    </row>
    <row r="108" spans="1:4" ht="12.75">
      <c r="A108" s="109" t="s">
        <v>101</v>
      </c>
      <c r="B108" s="109"/>
      <c r="C108" s="48" t="s">
        <v>72</v>
      </c>
      <c r="D108" s="49">
        <f>SUM(D107:D107)</f>
        <v>0</v>
      </c>
    </row>
    <row r="109" spans="1:4" ht="12.75">
      <c r="A109" s="29"/>
      <c r="B109" s="30"/>
      <c r="C109" s="30"/>
      <c r="D109" s="30"/>
    </row>
    <row r="110" spans="1:4" ht="12.75">
      <c r="A110" s="107" t="s">
        <v>102</v>
      </c>
      <c r="B110" s="108"/>
      <c r="C110" s="108"/>
      <c r="D110" s="108"/>
    </row>
    <row r="111" spans="1:4" ht="12.75">
      <c r="A111" s="38">
        <v>5</v>
      </c>
      <c r="B111" s="139" t="s">
        <v>103</v>
      </c>
      <c r="C111" s="139"/>
      <c r="D111" s="38" t="s">
        <v>27</v>
      </c>
    </row>
    <row r="112" spans="1:4" ht="12.75">
      <c r="A112" s="19" t="s">
        <v>8</v>
      </c>
      <c r="B112" s="140" t="s">
        <v>104</v>
      </c>
      <c r="C112" s="140"/>
      <c r="D112" s="84">
        <v>0</v>
      </c>
    </row>
    <row r="113" spans="1:4" ht="12.75">
      <c r="A113" s="19" t="s">
        <v>10</v>
      </c>
      <c r="B113" s="140" t="s">
        <v>29</v>
      </c>
      <c r="C113" s="140"/>
      <c r="D113" s="84">
        <v>0</v>
      </c>
    </row>
    <row r="114" spans="1:4" ht="12.75">
      <c r="A114" s="44"/>
      <c r="B114" s="109" t="s">
        <v>105</v>
      </c>
      <c r="C114" s="109"/>
      <c r="D114" s="49">
        <f>SUM(D112:D113)</f>
        <v>0</v>
      </c>
    </row>
    <row r="115" spans="1:4">
      <c r="A115" s="141" t="s">
        <v>106</v>
      </c>
      <c r="B115" s="142"/>
      <c r="C115" s="142"/>
      <c r="D115" s="142"/>
    </row>
    <row r="116" spans="1:4" ht="12.75">
      <c r="A116" s="143"/>
      <c r="B116" s="144"/>
      <c r="C116" s="144"/>
      <c r="D116" s="144"/>
    </row>
    <row r="117" spans="1:4" ht="12.75">
      <c r="A117" s="145" t="s">
        <v>107</v>
      </c>
      <c r="B117" s="145"/>
      <c r="C117" s="145"/>
      <c r="D117" s="145"/>
    </row>
    <row r="118" spans="1:4" ht="12.75">
      <c r="A118" s="22">
        <v>6</v>
      </c>
      <c r="B118" s="22" t="s">
        <v>108</v>
      </c>
      <c r="C118" s="22" t="s">
        <v>36</v>
      </c>
      <c r="D118" s="22" t="s">
        <v>27</v>
      </c>
    </row>
    <row r="119" spans="1:4" ht="12.75">
      <c r="A119" s="39" t="s">
        <v>8</v>
      </c>
      <c r="B119" s="60" t="s">
        <v>109</v>
      </c>
      <c r="C119" s="70">
        <v>0.05</v>
      </c>
      <c r="D119" s="61">
        <f>(D30+D76+D86+D108+D114)*C119</f>
        <v>0</v>
      </c>
    </row>
    <row r="120" spans="1:4" ht="12.75">
      <c r="A120" s="39" t="s">
        <v>10</v>
      </c>
      <c r="B120" s="60" t="s">
        <v>110</v>
      </c>
      <c r="C120" s="70">
        <v>7.0000000000000007E-2</v>
      </c>
      <c r="D120" s="61">
        <f>(D30+D76+D86+D108+D114+D119)*C120</f>
        <v>0</v>
      </c>
    </row>
    <row r="121" spans="1:4" ht="12.75">
      <c r="A121" s="39" t="s">
        <v>12</v>
      </c>
      <c r="B121" s="60" t="s">
        <v>111</v>
      </c>
      <c r="C121" s="62">
        <f>SUM(C122:C124)</f>
        <v>5.6499999999999995E-2</v>
      </c>
      <c r="D121" s="63">
        <f>((D136+D119+D120)/(1-C121))*C121</f>
        <v>0</v>
      </c>
    </row>
    <row r="122" spans="1:4" ht="12.75">
      <c r="A122" s="64"/>
      <c r="B122" s="60" t="s">
        <v>112</v>
      </c>
      <c r="C122" s="70">
        <v>6.4999999999999997E-3</v>
      </c>
      <c r="D122" s="61">
        <f>((D136+D119+D120)/(1-C121))*C122</f>
        <v>0</v>
      </c>
    </row>
    <row r="123" spans="1:4" ht="12.75">
      <c r="A123" s="64"/>
      <c r="B123" s="60" t="s">
        <v>113</v>
      </c>
      <c r="C123" s="70">
        <v>0.03</v>
      </c>
      <c r="D123" s="61">
        <f>((D136+D119+D120)/(1-C121))*C123</f>
        <v>0</v>
      </c>
    </row>
    <row r="124" spans="1:4" ht="12.75">
      <c r="A124" s="64"/>
      <c r="B124" s="60" t="s">
        <v>114</v>
      </c>
      <c r="C124" s="70">
        <v>0.02</v>
      </c>
      <c r="D124" s="61">
        <f>((D136+D119+D120)/(1-C121))*C124</f>
        <v>0</v>
      </c>
    </row>
    <row r="125" spans="1:4" ht="12.75">
      <c r="A125" s="44"/>
      <c r="B125" s="65" t="s">
        <v>115</v>
      </c>
      <c r="C125" s="57"/>
      <c r="D125" s="49">
        <f>D119+D120+D121</f>
        <v>0</v>
      </c>
    </row>
    <row r="126" spans="1:4" ht="12.75">
      <c r="A126" s="66" t="s">
        <v>116</v>
      </c>
      <c r="B126" s="67"/>
      <c r="C126" s="67"/>
    </row>
    <row r="127" spans="1:4" ht="12.75">
      <c r="A127" s="66" t="s">
        <v>117</v>
      </c>
    </row>
    <row r="128" spans="1:4"/>
    <row r="129" spans="1:4" ht="12.75">
      <c r="A129" s="145" t="s">
        <v>118</v>
      </c>
      <c r="B129" s="145"/>
      <c r="C129" s="145"/>
      <c r="D129" s="145"/>
    </row>
    <row r="130" spans="1:4" ht="12.75">
      <c r="A130" s="44"/>
      <c r="B130" s="138" t="s">
        <v>119</v>
      </c>
      <c r="C130" s="138"/>
      <c r="D130" s="22" t="s">
        <v>120</v>
      </c>
    </row>
    <row r="131" spans="1:4" ht="12.75">
      <c r="A131" s="68" t="s">
        <v>8</v>
      </c>
      <c r="B131" s="148" t="s">
        <v>121</v>
      </c>
      <c r="C131" s="148"/>
      <c r="D131" s="47">
        <f>D30</f>
        <v>0</v>
      </c>
    </row>
    <row r="132" spans="1:4" ht="24" customHeight="1">
      <c r="A132" s="68" t="s">
        <v>10</v>
      </c>
      <c r="B132" s="148" t="s">
        <v>122</v>
      </c>
      <c r="C132" s="148"/>
      <c r="D132" s="47">
        <f>D76</f>
        <v>0</v>
      </c>
    </row>
    <row r="133" spans="1:4" ht="12.75">
      <c r="A133" s="68" t="s">
        <v>12</v>
      </c>
      <c r="B133" s="148" t="s">
        <v>123</v>
      </c>
      <c r="C133" s="148"/>
      <c r="D133" s="47">
        <f>D86</f>
        <v>0</v>
      </c>
    </row>
    <row r="134" spans="1:4" ht="12.75">
      <c r="A134" s="9" t="s">
        <v>14</v>
      </c>
      <c r="B134" s="92" t="s">
        <v>124</v>
      </c>
      <c r="C134" s="92"/>
      <c r="D134" s="59">
        <f>D108</f>
        <v>0</v>
      </c>
    </row>
    <row r="135" spans="1:4" ht="12.75">
      <c r="A135" s="68" t="s">
        <v>16</v>
      </c>
      <c r="B135" s="148" t="s">
        <v>125</v>
      </c>
      <c r="C135" s="148"/>
      <c r="D135" s="47">
        <f>D114</f>
        <v>0</v>
      </c>
    </row>
    <row r="136" spans="1:4" ht="24" customHeight="1">
      <c r="A136" s="109" t="s">
        <v>126</v>
      </c>
      <c r="B136" s="109"/>
      <c r="C136" s="109"/>
      <c r="D136" s="49">
        <f>SUM(D131:D135)</f>
        <v>0</v>
      </c>
    </row>
    <row r="137" spans="1:4" ht="12.75">
      <c r="A137" s="68" t="s">
        <v>53</v>
      </c>
      <c r="B137" s="146" t="s">
        <v>127</v>
      </c>
      <c r="C137" s="146"/>
      <c r="D137" s="47">
        <f>D125</f>
        <v>0</v>
      </c>
    </row>
    <row r="138" spans="1:4" ht="16.5" customHeight="1">
      <c r="A138" s="109" t="s">
        <v>128</v>
      </c>
      <c r="B138" s="109"/>
      <c r="C138" s="109"/>
      <c r="D138" s="49">
        <f>TRUNC((D136+D137),2)</f>
        <v>0</v>
      </c>
    </row>
    <row r="139" spans="1:4">
      <c r="A139" s="147" t="s">
        <v>7</v>
      </c>
      <c r="B139" s="147"/>
      <c r="C139" s="147"/>
      <c r="D139" s="147"/>
    </row>
    <row r="140" spans="1:4" ht="16.5" customHeight="1"/>
    <row r="141" spans="1:4" ht="15.75" customHeight="1"/>
    <row r="142" spans="1:4" ht="14.25" customHeight="1"/>
    <row r="143" spans="1:4" ht="14.25" customHeight="1">
      <c r="C143" s="69"/>
    </row>
    <row r="144" spans="1:4"/>
    <row r="146"/>
  </sheetData>
  <sheetProtection formatCells="0" formatColumns="0" formatRows="0" insertColumns="0" insertRows="0"/>
  <mergeCells count="75">
    <mergeCell ref="B137:C137"/>
    <mergeCell ref="A138:C138"/>
    <mergeCell ref="A139:D139"/>
    <mergeCell ref="B131:C131"/>
    <mergeCell ref="B132:C132"/>
    <mergeCell ref="B133:C133"/>
    <mergeCell ref="B134:C134"/>
    <mergeCell ref="B135:C135"/>
    <mergeCell ref="A136:C136"/>
    <mergeCell ref="B130:C130"/>
    <mergeCell ref="A105:D105"/>
    <mergeCell ref="A108:B108"/>
    <mergeCell ref="A110:D110"/>
    <mergeCell ref="B111:C111"/>
    <mergeCell ref="B112:C112"/>
    <mergeCell ref="B113:C113"/>
    <mergeCell ref="B114:C114"/>
    <mergeCell ref="A115:D115"/>
    <mergeCell ref="A116:D116"/>
    <mergeCell ref="A117:D117"/>
    <mergeCell ref="A129:D129"/>
    <mergeCell ref="A103:B103"/>
    <mergeCell ref="A69:D69"/>
    <mergeCell ref="A70:D70"/>
    <mergeCell ref="A71:D71"/>
    <mergeCell ref="A76:B76"/>
    <mergeCell ref="A78:D78"/>
    <mergeCell ref="A86:B86"/>
    <mergeCell ref="A87:D87"/>
    <mergeCell ref="A89:D89"/>
    <mergeCell ref="A91:D91"/>
    <mergeCell ref="A93:D93"/>
    <mergeCell ref="A101:B101"/>
    <mergeCell ref="C64:D64"/>
    <mergeCell ref="C65:D65"/>
    <mergeCell ref="C66:D66"/>
    <mergeCell ref="C67:D67"/>
    <mergeCell ref="A68:B68"/>
    <mergeCell ref="C68:D68"/>
    <mergeCell ref="A60:D60"/>
    <mergeCell ref="A34:D34"/>
    <mergeCell ref="A38:B38"/>
    <mergeCell ref="A40:B40"/>
    <mergeCell ref="A41:D41"/>
    <mergeCell ref="A42:D42"/>
    <mergeCell ref="A43:D43"/>
    <mergeCell ref="A45:D45"/>
    <mergeCell ref="A55:B55"/>
    <mergeCell ref="A56:D56"/>
    <mergeCell ref="A57:D57"/>
    <mergeCell ref="A58:D58"/>
    <mergeCell ref="A33:D33"/>
    <mergeCell ref="B20:C20"/>
    <mergeCell ref="B21:C21"/>
    <mergeCell ref="B22:C22"/>
    <mergeCell ref="B23:C23"/>
    <mergeCell ref="A26:D26"/>
    <mergeCell ref="B27:C27"/>
    <mergeCell ref="B28:C28"/>
    <mergeCell ref="B29:C29"/>
    <mergeCell ref="A30:C30"/>
    <mergeCell ref="A31:D31"/>
    <mergeCell ref="A32:D32"/>
    <mergeCell ref="B19:C19"/>
    <mergeCell ref="A7:B7"/>
    <mergeCell ref="C7:D7"/>
    <mergeCell ref="A8:B8"/>
    <mergeCell ref="C8:D8"/>
    <mergeCell ref="B11:C11"/>
    <mergeCell ref="B12:C12"/>
    <mergeCell ref="B13:C13"/>
    <mergeCell ref="B14:C14"/>
    <mergeCell ref="B15:C15"/>
    <mergeCell ref="A17:D17"/>
    <mergeCell ref="A18:D18"/>
  </mergeCells>
  <pageMargins left="1.1811023622047245" right="0.39370078740157483" top="0.78740157480314965" bottom="0.78740157480314965" header="0.31496062992125984" footer="0.31496062992125984"/>
  <pageSetup paperSize="9" scale="80" fitToHeight="3" orientation="portrait" r:id="rId1"/>
  <rowBreaks count="2" manualBreakCount="2">
    <brk id="43" max="3" man="1"/>
    <brk id="88" max="3" man="1"/>
  </rowBreaks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E146"/>
  <sheetViews>
    <sheetView showGridLines="0" topLeftCell="A112" zoomScaleNormal="100" zoomScaleSheetLayoutView="100" workbookViewId="0">
      <selection activeCell="C66" sqref="C66:D66"/>
    </sheetView>
  </sheetViews>
  <sheetFormatPr defaultColWidth="0" defaultRowHeight="12" customHeight="1" zeroHeight="1"/>
  <cols>
    <col min="1" max="1" width="5" style="2" customWidth="1"/>
    <col min="2" max="2" width="48.7109375" style="2" customWidth="1"/>
    <col min="3" max="3" width="18" style="2" customWidth="1"/>
    <col min="4" max="4" width="18.42578125" style="2" customWidth="1"/>
    <col min="5" max="5" width="17.42578125" style="2" hidden="1" customWidth="1"/>
    <col min="6" max="16384" width="0" style="2" hidden="1"/>
  </cols>
  <sheetData>
    <row r="1" spans="1:4" ht="12.75">
      <c r="A1" s="1" t="s">
        <v>0</v>
      </c>
      <c r="B1" s="4"/>
      <c r="C1" s="4"/>
      <c r="D1" s="5"/>
    </row>
    <row r="2" spans="1:4" ht="12.75">
      <c r="A2" s="3" t="s">
        <v>1</v>
      </c>
      <c r="B2" s="6"/>
      <c r="C2" s="6"/>
      <c r="D2" s="7"/>
    </row>
    <row r="3" spans="1:4" ht="12.75">
      <c r="A3" s="3" t="s">
        <v>2</v>
      </c>
      <c r="B3" s="6"/>
      <c r="C3" s="6"/>
      <c r="D3" s="7"/>
    </row>
    <row r="4" spans="1:4" ht="12.75">
      <c r="A4" s="3" t="s">
        <v>3</v>
      </c>
      <c r="B4" s="6"/>
      <c r="C4" s="6"/>
      <c r="D4" s="7"/>
    </row>
    <row r="5" spans="1:4" ht="12.75">
      <c r="A5" s="3" t="s">
        <v>4</v>
      </c>
      <c r="B5" s="6"/>
      <c r="C5" s="6"/>
      <c r="D5" s="7"/>
    </row>
    <row r="6" spans="1:4">
      <c r="A6" s="6"/>
      <c r="B6" s="6"/>
      <c r="C6" s="6"/>
      <c r="D6" s="6"/>
    </row>
    <row r="7" spans="1:4" ht="12.75">
      <c r="A7" s="93" t="s">
        <v>5</v>
      </c>
      <c r="B7" s="93"/>
      <c r="C7" s="94" t="s">
        <v>168</v>
      </c>
      <c r="D7" s="94"/>
    </row>
    <row r="8" spans="1:4" ht="12.75">
      <c r="A8" s="93" t="s">
        <v>6</v>
      </c>
      <c r="B8" s="93"/>
      <c r="C8" s="95" t="s">
        <v>169</v>
      </c>
      <c r="D8" s="95"/>
    </row>
    <row r="9" spans="1:4"/>
    <row r="10" spans="1:4" ht="12.75">
      <c r="A10" s="8"/>
      <c r="B10" s="8"/>
      <c r="C10" s="8"/>
      <c r="D10" s="8"/>
    </row>
    <row r="11" spans="1:4" ht="12.75">
      <c r="A11" s="9" t="s">
        <v>8</v>
      </c>
      <c r="B11" s="92" t="s">
        <v>9</v>
      </c>
      <c r="C11" s="92"/>
      <c r="D11" s="10"/>
    </row>
    <row r="12" spans="1:4" ht="12.75">
      <c r="A12" s="9" t="s">
        <v>10</v>
      </c>
      <c r="B12" s="92" t="s">
        <v>11</v>
      </c>
      <c r="C12" s="92"/>
      <c r="D12" s="11" t="s">
        <v>138</v>
      </c>
    </row>
    <row r="13" spans="1:4" ht="12.75">
      <c r="A13" s="9" t="s">
        <v>12</v>
      </c>
      <c r="B13" s="92" t="s">
        <v>13</v>
      </c>
      <c r="C13" s="92"/>
      <c r="D13" s="12"/>
    </row>
    <row r="14" spans="1:4" ht="12.75">
      <c r="A14" s="9" t="s">
        <v>14</v>
      </c>
      <c r="B14" s="96" t="s">
        <v>15</v>
      </c>
      <c r="C14" s="97"/>
      <c r="D14" s="13"/>
    </row>
    <row r="15" spans="1:4" ht="12.75">
      <c r="A15" s="9" t="s">
        <v>16</v>
      </c>
      <c r="B15" s="92" t="s">
        <v>17</v>
      </c>
      <c r="C15" s="92"/>
      <c r="D15" s="9">
        <v>12</v>
      </c>
    </row>
    <row r="16" spans="1:4">
      <c r="A16" s="14"/>
      <c r="B16" s="14"/>
      <c r="C16" s="15"/>
      <c r="D16" s="14"/>
    </row>
    <row r="17" spans="1:4" ht="12.75">
      <c r="A17" s="98" t="s">
        <v>18</v>
      </c>
      <c r="B17" s="98"/>
      <c r="C17" s="98"/>
      <c r="D17" s="98"/>
    </row>
    <row r="18" spans="1:4" ht="30" customHeight="1">
      <c r="A18" s="99" t="s">
        <v>19</v>
      </c>
      <c r="B18" s="99"/>
      <c r="C18" s="99"/>
      <c r="D18" s="99"/>
    </row>
    <row r="19" spans="1:4" ht="25.5">
      <c r="A19" s="9">
        <v>1</v>
      </c>
      <c r="B19" s="92" t="s">
        <v>20</v>
      </c>
      <c r="C19" s="92"/>
      <c r="D19" s="9" t="s">
        <v>131</v>
      </c>
    </row>
    <row r="20" spans="1:4" ht="12.75">
      <c r="A20" s="9">
        <v>2</v>
      </c>
      <c r="B20" s="92" t="s">
        <v>21</v>
      </c>
      <c r="C20" s="92"/>
      <c r="D20" s="9" t="s">
        <v>132</v>
      </c>
    </row>
    <row r="21" spans="1:4" ht="12.75">
      <c r="A21" s="9">
        <v>3</v>
      </c>
      <c r="B21" s="92" t="s">
        <v>22</v>
      </c>
      <c r="C21" s="92"/>
      <c r="D21" s="79"/>
    </row>
    <row r="22" spans="1:4" ht="26.25" customHeight="1">
      <c r="A22" s="9">
        <v>4</v>
      </c>
      <c r="B22" s="92" t="s">
        <v>23</v>
      </c>
      <c r="C22" s="92"/>
      <c r="D22" s="9" t="s">
        <v>131</v>
      </c>
    </row>
    <row r="23" spans="1:4" ht="12.75">
      <c r="A23" s="9">
        <v>5</v>
      </c>
      <c r="B23" s="92" t="s">
        <v>24</v>
      </c>
      <c r="C23" s="92"/>
      <c r="D23" s="10"/>
    </row>
    <row r="24" spans="1:4" ht="12.75">
      <c r="A24" s="16"/>
      <c r="B24" s="16"/>
      <c r="C24" s="16"/>
      <c r="D24" s="17"/>
    </row>
    <row r="25" spans="1:4" ht="12.75">
      <c r="A25" s="16"/>
      <c r="B25" s="16"/>
      <c r="C25" s="16"/>
      <c r="D25" s="17"/>
    </row>
    <row r="26" spans="1:4" ht="12.75">
      <c r="A26" s="98" t="s">
        <v>25</v>
      </c>
      <c r="B26" s="98"/>
      <c r="C26" s="98"/>
      <c r="D26" s="98"/>
    </row>
    <row r="27" spans="1:4" ht="12.75">
      <c r="A27" s="18">
        <v>1</v>
      </c>
      <c r="B27" s="99" t="s">
        <v>26</v>
      </c>
      <c r="C27" s="99"/>
      <c r="D27" s="18" t="s">
        <v>27</v>
      </c>
    </row>
    <row r="28" spans="1:4" ht="12.75">
      <c r="A28" s="19" t="s">
        <v>8</v>
      </c>
      <c r="B28" s="92" t="s">
        <v>28</v>
      </c>
      <c r="C28" s="92"/>
      <c r="D28" s="80"/>
    </row>
    <row r="29" spans="1:4" ht="12.75">
      <c r="A29" s="19" t="s">
        <v>10</v>
      </c>
      <c r="B29" s="92" t="s">
        <v>29</v>
      </c>
      <c r="C29" s="92"/>
      <c r="D29" s="80">
        <v>0</v>
      </c>
    </row>
    <row r="30" spans="1:4" ht="15" customHeight="1">
      <c r="A30" s="102" t="s">
        <v>30</v>
      </c>
      <c r="B30" s="103"/>
      <c r="C30" s="104"/>
      <c r="D30" s="21">
        <f>SUM(D28:D29)</f>
        <v>0</v>
      </c>
    </row>
    <row r="31" spans="1:4" ht="24" customHeight="1">
      <c r="A31" s="105" t="s">
        <v>31</v>
      </c>
      <c r="B31" s="106"/>
      <c r="C31" s="106"/>
      <c r="D31" s="106"/>
    </row>
    <row r="32" spans="1:4" ht="12.75">
      <c r="A32" s="100"/>
      <c r="B32" s="101"/>
      <c r="C32" s="101"/>
      <c r="D32" s="101"/>
    </row>
    <row r="33" spans="1:4" ht="15" customHeight="1">
      <c r="A33" s="100" t="s">
        <v>32</v>
      </c>
      <c r="B33" s="101"/>
      <c r="C33" s="101"/>
      <c r="D33" s="101"/>
    </row>
    <row r="34" spans="1:4" ht="15" customHeight="1">
      <c r="A34" s="100" t="s">
        <v>33</v>
      </c>
      <c r="B34" s="101"/>
      <c r="C34" s="101"/>
      <c r="D34" s="101"/>
    </row>
    <row r="35" spans="1:4" ht="25.5" customHeight="1">
      <c r="A35" s="22" t="s">
        <v>34</v>
      </c>
      <c r="B35" s="22" t="s">
        <v>35</v>
      </c>
      <c r="C35" s="22" t="s">
        <v>36</v>
      </c>
      <c r="D35" s="22" t="s">
        <v>27</v>
      </c>
    </row>
    <row r="36" spans="1:4" ht="12.75">
      <c r="A36" s="23" t="s">
        <v>8</v>
      </c>
      <c r="B36" s="24" t="s">
        <v>37</v>
      </c>
      <c r="C36" s="25">
        <v>8.3299999999999999E-2</v>
      </c>
      <c r="D36" s="26">
        <f>C36*D30</f>
        <v>0</v>
      </c>
    </row>
    <row r="37" spans="1:4" ht="26.25" customHeight="1">
      <c r="A37" s="71" t="s">
        <v>10</v>
      </c>
      <c r="B37" s="42" t="s">
        <v>38</v>
      </c>
      <c r="C37" s="72">
        <v>2.7799999999999998E-2</v>
      </c>
      <c r="D37" s="73">
        <f>D30*C37</f>
        <v>0</v>
      </c>
    </row>
    <row r="38" spans="1:4" ht="12.75">
      <c r="A38" s="109" t="s">
        <v>39</v>
      </c>
      <c r="B38" s="109"/>
      <c r="C38" s="27">
        <f>SUM(C36:C37)</f>
        <v>0.1111</v>
      </c>
      <c r="D38" s="28">
        <f>SUM(D36:D37)</f>
        <v>0</v>
      </c>
    </row>
    <row r="39" spans="1:4" ht="12.75">
      <c r="A39" s="23" t="s">
        <v>12</v>
      </c>
      <c r="B39" s="24" t="s">
        <v>40</v>
      </c>
      <c r="C39" s="25">
        <f>C38*C55</f>
        <v>3.7551800000000003E-2</v>
      </c>
      <c r="D39" s="26">
        <f>D30*C39</f>
        <v>0</v>
      </c>
    </row>
    <row r="40" spans="1:4" ht="12.75">
      <c r="A40" s="109" t="s">
        <v>41</v>
      </c>
      <c r="B40" s="109"/>
      <c r="C40" s="27">
        <f>SUM(C38:C39)</f>
        <v>0.1486518</v>
      </c>
      <c r="D40" s="28">
        <f>SUM(D38:D39)</f>
        <v>0</v>
      </c>
    </row>
    <row r="41" spans="1:4" ht="53.25" customHeight="1">
      <c r="A41" s="110" t="s">
        <v>42</v>
      </c>
      <c r="B41" s="111"/>
      <c r="C41" s="111"/>
      <c r="D41" s="112"/>
    </row>
    <row r="42" spans="1:4" ht="40.5" customHeight="1">
      <c r="A42" s="113" t="s">
        <v>43</v>
      </c>
      <c r="B42" s="114"/>
      <c r="C42" s="114"/>
      <c r="D42" s="115"/>
    </row>
    <row r="43" spans="1:4" ht="51.75" customHeight="1">
      <c r="A43" s="116" t="s">
        <v>44</v>
      </c>
      <c r="B43" s="117"/>
      <c r="C43" s="117"/>
      <c r="D43" s="118"/>
    </row>
    <row r="44" spans="1:4" ht="15" customHeight="1">
      <c r="A44" s="29"/>
      <c r="B44" s="30"/>
      <c r="C44" s="30"/>
      <c r="D44" s="30"/>
    </row>
    <row r="45" spans="1:4" ht="25.5" customHeight="1">
      <c r="A45" s="107" t="s">
        <v>45</v>
      </c>
      <c r="B45" s="108"/>
      <c r="C45" s="108"/>
      <c r="D45" s="108"/>
    </row>
    <row r="46" spans="1:4" ht="17.25" customHeight="1">
      <c r="A46" s="31" t="s">
        <v>46</v>
      </c>
      <c r="B46" s="31" t="s">
        <v>47</v>
      </c>
      <c r="C46" s="31" t="s">
        <v>36</v>
      </c>
      <c r="D46" s="31" t="s">
        <v>27</v>
      </c>
    </row>
    <row r="47" spans="1:4" ht="12.75">
      <c r="A47" s="32" t="s">
        <v>8</v>
      </c>
      <c r="B47" s="33" t="s">
        <v>48</v>
      </c>
      <c r="C47" s="34">
        <f>[1]PARÂMETROS!B35</f>
        <v>0.2</v>
      </c>
      <c r="D47" s="35">
        <f>D30*C47</f>
        <v>0</v>
      </c>
    </row>
    <row r="48" spans="1:4" ht="12.75">
      <c r="A48" s="32" t="s">
        <v>10</v>
      </c>
      <c r="B48" s="33" t="s">
        <v>49</v>
      </c>
      <c r="C48" s="34">
        <f>[1]PARÂMETROS!B36</f>
        <v>2.5000000000000001E-2</v>
      </c>
      <c r="D48" s="35">
        <f>D30*C48</f>
        <v>0</v>
      </c>
    </row>
    <row r="49" spans="1:4" ht="12.75">
      <c r="A49" s="32" t="s">
        <v>12</v>
      </c>
      <c r="B49" s="33" t="s">
        <v>50</v>
      </c>
      <c r="C49" s="85"/>
      <c r="D49" s="81">
        <f>D30*C49</f>
        <v>0</v>
      </c>
    </row>
    <row r="50" spans="1:4" ht="12.75">
      <c r="A50" s="32" t="s">
        <v>14</v>
      </c>
      <c r="B50" s="33" t="s">
        <v>51</v>
      </c>
      <c r="C50" s="34">
        <f>[1]PARÂMETROS!B38</f>
        <v>1.4999999999999999E-2</v>
      </c>
      <c r="D50" s="35">
        <f>D30*C50</f>
        <v>0</v>
      </c>
    </row>
    <row r="51" spans="1:4" ht="12.75">
      <c r="A51" s="32" t="s">
        <v>16</v>
      </c>
      <c r="B51" s="33" t="s">
        <v>52</v>
      </c>
      <c r="C51" s="34">
        <f>[1]PARÂMETROS!B39</f>
        <v>0.01</v>
      </c>
      <c r="D51" s="35">
        <f>D30*C51</f>
        <v>0</v>
      </c>
    </row>
    <row r="52" spans="1:4" ht="12.75">
      <c r="A52" s="32" t="s">
        <v>53</v>
      </c>
      <c r="B52" s="33" t="s">
        <v>54</v>
      </c>
      <c r="C52" s="34">
        <f>[1]PARÂMETROS!B40</f>
        <v>6.0000000000000001E-3</v>
      </c>
      <c r="D52" s="35">
        <f>D30*C52</f>
        <v>0</v>
      </c>
    </row>
    <row r="53" spans="1:4" ht="12.75">
      <c r="A53" s="32" t="s">
        <v>55</v>
      </c>
      <c r="B53" s="33" t="s">
        <v>56</v>
      </c>
      <c r="C53" s="34">
        <f>[1]PARÂMETROS!B41</f>
        <v>2E-3</v>
      </c>
      <c r="D53" s="35">
        <f>D30*C53</f>
        <v>0</v>
      </c>
    </row>
    <row r="54" spans="1:4" ht="12.75">
      <c r="A54" s="32" t="s">
        <v>57</v>
      </c>
      <c r="B54" s="33" t="s">
        <v>58</v>
      </c>
      <c r="C54" s="34">
        <f>[1]PARÂMETROS!B42</f>
        <v>0.08</v>
      </c>
      <c r="D54" s="35">
        <f>D30*C54</f>
        <v>0</v>
      </c>
    </row>
    <row r="55" spans="1:4" ht="12.75">
      <c r="A55" s="119" t="s">
        <v>59</v>
      </c>
      <c r="B55" s="119"/>
      <c r="C55" s="36">
        <f>SUM(C47:C54)</f>
        <v>0.33800000000000002</v>
      </c>
      <c r="D55" s="37">
        <f>SUM(D47:D54)</f>
        <v>0</v>
      </c>
    </row>
    <row r="56" spans="1:4" ht="27" customHeight="1">
      <c r="A56" s="110" t="s">
        <v>60</v>
      </c>
      <c r="B56" s="111"/>
      <c r="C56" s="111"/>
      <c r="D56" s="112"/>
    </row>
    <row r="57" spans="1:4" ht="27" customHeight="1">
      <c r="A57" s="113" t="s">
        <v>61</v>
      </c>
      <c r="B57" s="114"/>
      <c r="C57" s="114"/>
      <c r="D57" s="115"/>
    </row>
    <row r="58" spans="1:4" ht="27" customHeight="1">
      <c r="A58" s="116" t="s">
        <v>62</v>
      </c>
      <c r="B58" s="117"/>
      <c r="C58" s="117"/>
      <c r="D58" s="118"/>
    </row>
    <row r="59" spans="1:4" ht="15" customHeight="1">
      <c r="A59" s="30"/>
      <c r="B59" s="30"/>
      <c r="C59" s="30"/>
      <c r="D59" s="30"/>
    </row>
    <row r="60" spans="1:4" ht="15" customHeight="1">
      <c r="A60" s="107" t="s">
        <v>63</v>
      </c>
      <c r="B60" s="108"/>
      <c r="C60" s="108"/>
      <c r="D60" s="108"/>
    </row>
    <row r="61" spans="1:4" ht="12.75">
      <c r="A61" s="38" t="s">
        <v>64</v>
      </c>
      <c r="B61" s="38" t="s">
        <v>65</v>
      </c>
      <c r="C61" s="38" t="s">
        <v>130</v>
      </c>
      <c r="D61" s="38" t="s">
        <v>66</v>
      </c>
    </row>
    <row r="62" spans="1:4" ht="12.75">
      <c r="A62" s="39" t="s">
        <v>8</v>
      </c>
      <c r="B62" s="40" t="s">
        <v>67</v>
      </c>
      <c r="C62" s="80"/>
      <c r="D62" s="20">
        <f>IF((C62*22*2)-(D28*6%)&gt;0,(C62*22*2)-(D28*6%),0)</f>
        <v>0</v>
      </c>
    </row>
    <row r="63" spans="1:4" ht="24">
      <c r="A63" s="75" t="s">
        <v>10</v>
      </c>
      <c r="B63" s="41" t="s">
        <v>133</v>
      </c>
      <c r="C63" s="82"/>
      <c r="D63" s="74">
        <f>(C63*22)</f>
        <v>0</v>
      </c>
    </row>
    <row r="64" spans="1:4" ht="12.75">
      <c r="A64" s="75" t="s">
        <v>12</v>
      </c>
      <c r="B64" s="86" t="s">
        <v>134</v>
      </c>
      <c r="C64" s="120"/>
      <c r="D64" s="121"/>
    </row>
    <row r="65" spans="1:4" ht="12.75">
      <c r="A65" s="39" t="s">
        <v>12</v>
      </c>
      <c r="B65" s="42" t="s">
        <v>135</v>
      </c>
      <c r="C65" s="122"/>
      <c r="D65" s="123"/>
    </row>
    <row r="66" spans="1:4" ht="12.75">
      <c r="A66" s="39" t="s">
        <v>14</v>
      </c>
      <c r="B66" s="43" t="s">
        <v>136</v>
      </c>
      <c r="C66" s="122"/>
      <c r="D66" s="123"/>
    </row>
    <row r="67" spans="1:4" ht="15" customHeight="1">
      <c r="A67" s="39" t="s">
        <v>16</v>
      </c>
      <c r="B67" s="43" t="s">
        <v>29</v>
      </c>
      <c r="C67" s="122">
        <v>0</v>
      </c>
      <c r="D67" s="123"/>
    </row>
    <row r="68" spans="1:4" ht="27" customHeight="1">
      <c r="A68" s="124" t="s">
        <v>68</v>
      </c>
      <c r="B68" s="125"/>
      <c r="C68" s="126">
        <f>D62+D63+C64+C65+C66+C67</f>
        <v>0</v>
      </c>
      <c r="D68" s="127"/>
    </row>
    <row r="69" spans="1:4">
      <c r="A69" s="128" t="s">
        <v>69</v>
      </c>
      <c r="B69" s="129"/>
      <c r="C69" s="129"/>
      <c r="D69" s="129"/>
    </row>
    <row r="70" spans="1:4" ht="29.25" customHeight="1">
      <c r="A70" s="130"/>
      <c r="B70" s="131"/>
      <c r="C70" s="131"/>
      <c r="D70" s="131"/>
    </row>
    <row r="71" spans="1:4" ht="12.75">
      <c r="A71" s="107" t="s">
        <v>70</v>
      </c>
      <c r="B71" s="108"/>
      <c r="C71" s="108"/>
      <c r="D71" s="108"/>
    </row>
    <row r="72" spans="1:4" ht="12.75">
      <c r="A72" s="22">
        <v>2</v>
      </c>
      <c r="B72" s="22" t="s">
        <v>71</v>
      </c>
      <c r="C72" s="22" t="s">
        <v>36</v>
      </c>
      <c r="D72" s="22" t="s">
        <v>27</v>
      </c>
    </row>
    <row r="73" spans="1:4" ht="25.5">
      <c r="A73" s="9" t="s">
        <v>34</v>
      </c>
      <c r="B73" s="43" t="s">
        <v>35</v>
      </c>
      <c r="C73" s="76">
        <f>C40</f>
        <v>0.1486518</v>
      </c>
      <c r="D73" s="59">
        <f>D40</f>
        <v>0</v>
      </c>
    </row>
    <row r="74" spans="1:4" ht="12.75">
      <c r="A74" s="9" t="s">
        <v>46</v>
      </c>
      <c r="B74" s="43" t="s">
        <v>47</v>
      </c>
      <c r="C74" s="76">
        <f>C55</f>
        <v>0.33800000000000002</v>
      </c>
      <c r="D74" s="59">
        <f>D55</f>
        <v>0</v>
      </c>
    </row>
    <row r="75" spans="1:4" ht="12.75">
      <c r="A75" s="9" t="s">
        <v>64</v>
      </c>
      <c r="B75" s="43" t="s">
        <v>65</v>
      </c>
      <c r="C75" s="76"/>
      <c r="D75" s="59">
        <f>C68</f>
        <v>0</v>
      </c>
    </row>
    <row r="76" spans="1:4" ht="12.75">
      <c r="A76" s="109" t="s">
        <v>73</v>
      </c>
      <c r="B76" s="109"/>
      <c r="C76" s="48" t="s">
        <v>72</v>
      </c>
      <c r="D76" s="49">
        <f>SUM(D73:D75)</f>
        <v>0</v>
      </c>
    </row>
    <row r="77" spans="1:4">
      <c r="A77" s="50"/>
      <c r="B77" s="51"/>
      <c r="C77" s="51"/>
      <c r="D77" s="51"/>
    </row>
    <row r="78" spans="1:4" ht="27.75" customHeight="1">
      <c r="A78" s="107" t="s">
        <v>74</v>
      </c>
      <c r="B78" s="108"/>
      <c r="C78" s="108"/>
      <c r="D78" s="108"/>
    </row>
    <row r="79" spans="1:4" ht="30.75" customHeight="1">
      <c r="A79" s="22">
        <v>3</v>
      </c>
      <c r="B79" s="22" t="s">
        <v>75</v>
      </c>
      <c r="C79" s="22" t="s">
        <v>36</v>
      </c>
      <c r="D79" s="22" t="s">
        <v>27</v>
      </c>
    </row>
    <row r="80" spans="1:4" ht="12.75">
      <c r="A80" s="9" t="s">
        <v>8</v>
      </c>
      <c r="B80" s="43" t="s">
        <v>76</v>
      </c>
      <c r="C80" s="52">
        <v>4.1999999999999997E-3</v>
      </c>
      <c r="D80" s="59">
        <f t="shared" ref="D80:D85" si="0">D$30*C80</f>
        <v>0</v>
      </c>
    </row>
    <row r="81" spans="1:4" ht="37.5">
      <c r="A81" s="9" t="s">
        <v>10</v>
      </c>
      <c r="B81" s="43" t="s">
        <v>77</v>
      </c>
      <c r="C81" s="52">
        <f>C80*C54</f>
        <v>3.3599999999999998E-4</v>
      </c>
      <c r="D81" s="59">
        <f t="shared" si="0"/>
        <v>0</v>
      </c>
    </row>
    <row r="82" spans="1:4" ht="62.25">
      <c r="A82" s="9" t="s">
        <v>12</v>
      </c>
      <c r="B82" s="43" t="s">
        <v>78</v>
      </c>
      <c r="C82" s="52">
        <f>40%*C55*C80</f>
        <v>5.6784000000000001E-4</v>
      </c>
      <c r="D82" s="59">
        <f t="shared" si="0"/>
        <v>0</v>
      </c>
    </row>
    <row r="83" spans="1:4" ht="12.75">
      <c r="A83" s="9" t="s">
        <v>14</v>
      </c>
      <c r="B83" s="43" t="s">
        <v>79</v>
      </c>
      <c r="C83" s="52">
        <v>1.9400000000000001E-2</v>
      </c>
      <c r="D83" s="59">
        <f t="shared" si="0"/>
        <v>0</v>
      </c>
    </row>
    <row r="84" spans="1:4" ht="62.25">
      <c r="A84" s="9" t="s">
        <v>16</v>
      </c>
      <c r="B84" s="43" t="s">
        <v>80</v>
      </c>
      <c r="C84" s="52">
        <f>C55*C83</f>
        <v>6.5572000000000009E-3</v>
      </c>
      <c r="D84" s="59">
        <f t="shared" si="0"/>
        <v>0</v>
      </c>
    </row>
    <row r="85" spans="1:4" ht="62.25">
      <c r="A85" s="9" t="s">
        <v>53</v>
      </c>
      <c r="B85" s="43" t="s">
        <v>81</v>
      </c>
      <c r="C85" s="52">
        <f>40%*C55*C83</f>
        <v>2.6228800000000002E-3</v>
      </c>
      <c r="D85" s="59">
        <f t="shared" si="0"/>
        <v>0</v>
      </c>
    </row>
    <row r="86" spans="1:4" ht="12.75">
      <c r="A86" s="109" t="s">
        <v>82</v>
      </c>
      <c r="B86" s="109"/>
      <c r="C86" s="53">
        <f>SUM(C80:C85)</f>
        <v>3.3683919999999999E-2</v>
      </c>
      <c r="D86" s="49">
        <f>SUM(D80:D85)</f>
        <v>0</v>
      </c>
    </row>
    <row r="87" spans="1:4" ht="66" customHeight="1">
      <c r="A87" s="132" t="s">
        <v>83</v>
      </c>
      <c r="B87" s="133"/>
      <c r="C87" s="133"/>
      <c r="D87" s="133"/>
    </row>
    <row r="88" spans="1:4" ht="12.75">
      <c r="A88" s="29"/>
      <c r="B88" s="30"/>
      <c r="C88" s="30"/>
      <c r="D88" s="30"/>
    </row>
    <row r="89" spans="1:4" ht="23.25" customHeight="1">
      <c r="A89" s="107" t="s">
        <v>84</v>
      </c>
      <c r="B89" s="108"/>
      <c r="C89" s="108"/>
      <c r="D89" s="108"/>
    </row>
    <row r="90" spans="1:4"/>
    <row r="91" spans="1:4" ht="51" customHeight="1">
      <c r="A91" s="134" t="s">
        <v>85</v>
      </c>
      <c r="B91" s="135"/>
      <c r="C91" s="135"/>
      <c r="D91" s="136"/>
    </row>
    <row r="92" spans="1:4" ht="12.75">
      <c r="A92" s="54"/>
      <c r="B92" s="55"/>
      <c r="C92" s="55"/>
      <c r="D92" s="55"/>
    </row>
    <row r="93" spans="1:4" ht="24.75" customHeight="1">
      <c r="A93" s="107" t="s">
        <v>86</v>
      </c>
      <c r="B93" s="108"/>
      <c r="C93" s="108"/>
      <c r="D93" s="108"/>
    </row>
    <row r="94" spans="1:4" ht="19.5" customHeight="1">
      <c r="A94" s="22" t="s">
        <v>87</v>
      </c>
      <c r="B94" s="22" t="s">
        <v>88</v>
      </c>
      <c r="C94" s="22" t="s">
        <v>36</v>
      </c>
      <c r="D94" s="22" t="s">
        <v>27</v>
      </c>
    </row>
    <row r="95" spans="1:4" ht="38.25">
      <c r="A95" s="9" t="s">
        <v>8</v>
      </c>
      <c r="B95" s="43" t="s">
        <v>89</v>
      </c>
      <c r="C95" s="56">
        <v>9.9400000000000002E-2</v>
      </c>
      <c r="D95" s="59">
        <f t="shared" ref="D95:D100" si="1">D$30*C95</f>
        <v>0</v>
      </c>
    </row>
    <row r="96" spans="1:4" ht="12.75">
      <c r="A96" s="9" t="s">
        <v>10</v>
      </c>
      <c r="B96" s="43" t="s">
        <v>90</v>
      </c>
      <c r="C96" s="83">
        <v>2.8E-3</v>
      </c>
      <c r="D96" s="59">
        <f t="shared" si="1"/>
        <v>0</v>
      </c>
    </row>
    <row r="97" spans="1:4" ht="12.75">
      <c r="A97" s="9" t="s">
        <v>12</v>
      </c>
      <c r="B97" s="43" t="s">
        <v>91</v>
      </c>
      <c r="C97" s="83">
        <v>2.0000000000000001E-4</v>
      </c>
      <c r="D97" s="59">
        <f t="shared" si="1"/>
        <v>0</v>
      </c>
    </row>
    <row r="98" spans="1:4" ht="25.5">
      <c r="A98" s="9" t="s">
        <v>14</v>
      </c>
      <c r="B98" s="43" t="s">
        <v>92</v>
      </c>
      <c r="C98" s="83">
        <v>2.9999999999999997E-4</v>
      </c>
      <c r="D98" s="59">
        <f t="shared" si="1"/>
        <v>0</v>
      </c>
    </row>
    <row r="99" spans="1:4" ht="12.75">
      <c r="A99" s="9" t="s">
        <v>16</v>
      </c>
      <c r="B99" s="43" t="s">
        <v>93</v>
      </c>
      <c r="C99" s="83">
        <v>2.0000000000000001E-4</v>
      </c>
      <c r="D99" s="59">
        <f t="shared" si="1"/>
        <v>0</v>
      </c>
    </row>
    <row r="100" spans="1:4" ht="12.75">
      <c r="A100" s="9" t="s">
        <v>53</v>
      </c>
      <c r="B100" s="43" t="s">
        <v>94</v>
      </c>
      <c r="C100" s="83">
        <v>2.9999999999999997E-4</v>
      </c>
      <c r="D100" s="59">
        <f t="shared" si="1"/>
        <v>0</v>
      </c>
    </row>
    <row r="101" spans="1:4" ht="12.75">
      <c r="A101" s="137" t="s">
        <v>95</v>
      </c>
      <c r="B101" s="137"/>
      <c r="C101" s="77">
        <f>SUM(C95:C100)</f>
        <v>0.1032</v>
      </c>
      <c r="D101" s="78">
        <f>SUM(D95:D100)</f>
        <v>0</v>
      </c>
    </row>
    <row r="102" spans="1:4" ht="12.75">
      <c r="A102" s="9" t="s">
        <v>55</v>
      </c>
      <c r="B102" s="42" t="s">
        <v>96</v>
      </c>
      <c r="C102" s="58">
        <f>C55*C101</f>
        <v>3.4881600000000006E-2</v>
      </c>
      <c r="D102" s="59">
        <f>C102*D30</f>
        <v>0</v>
      </c>
    </row>
    <row r="103" spans="1:4" ht="12.75">
      <c r="A103" s="109" t="s">
        <v>97</v>
      </c>
      <c r="B103" s="109"/>
      <c r="C103" s="57">
        <f>C101+C102</f>
        <v>0.1380816</v>
      </c>
      <c r="D103" s="49">
        <f>D101+D102</f>
        <v>0</v>
      </c>
    </row>
    <row r="104" spans="1:4" ht="12.75">
      <c r="A104" s="29"/>
      <c r="B104" s="30"/>
      <c r="C104" s="30"/>
      <c r="D104" s="30"/>
    </row>
    <row r="105" spans="1:4" ht="26.25" customHeight="1">
      <c r="A105" s="107" t="s">
        <v>98</v>
      </c>
      <c r="B105" s="108"/>
      <c r="C105" s="108"/>
      <c r="D105" s="108"/>
    </row>
    <row r="106" spans="1:4" ht="12.75">
      <c r="A106" s="22">
        <v>4</v>
      </c>
      <c r="B106" s="22" t="s">
        <v>99</v>
      </c>
      <c r="C106" s="22" t="s">
        <v>36</v>
      </c>
      <c r="D106" s="22" t="s">
        <v>27</v>
      </c>
    </row>
    <row r="107" spans="1:4" ht="12.75">
      <c r="A107" s="19" t="s">
        <v>87</v>
      </c>
      <c r="B107" s="45" t="s">
        <v>100</v>
      </c>
      <c r="C107" s="46">
        <v>0.1419</v>
      </c>
      <c r="D107" s="47">
        <f>D103</f>
        <v>0</v>
      </c>
    </row>
    <row r="108" spans="1:4" ht="12.75">
      <c r="A108" s="109" t="s">
        <v>101</v>
      </c>
      <c r="B108" s="109"/>
      <c r="C108" s="48" t="s">
        <v>72</v>
      </c>
      <c r="D108" s="49">
        <f>SUM(D107:D107)</f>
        <v>0</v>
      </c>
    </row>
    <row r="109" spans="1:4" ht="12.75">
      <c r="A109" s="29"/>
      <c r="B109" s="30"/>
      <c r="C109" s="30"/>
      <c r="D109" s="30"/>
    </row>
    <row r="110" spans="1:4" ht="12.75">
      <c r="A110" s="107" t="s">
        <v>102</v>
      </c>
      <c r="B110" s="108"/>
      <c r="C110" s="108"/>
      <c r="D110" s="108"/>
    </row>
    <row r="111" spans="1:4" ht="12.75">
      <c r="A111" s="38">
        <v>5</v>
      </c>
      <c r="B111" s="139" t="s">
        <v>103</v>
      </c>
      <c r="C111" s="139"/>
      <c r="D111" s="38" t="s">
        <v>27</v>
      </c>
    </row>
    <row r="112" spans="1:4" ht="12.75">
      <c r="A112" s="19" t="s">
        <v>8</v>
      </c>
      <c r="B112" s="140" t="s">
        <v>104</v>
      </c>
      <c r="C112" s="140"/>
      <c r="D112" s="84"/>
    </row>
    <row r="113" spans="1:4" ht="12.75">
      <c r="A113" s="19" t="s">
        <v>10</v>
      </c>
      <c r="B113" s="140" t="s">
        <v>29</v>
      </c>
      <c r="C113" s="140"/>
      <c r="D113" s="84">
        <v>0</v>
      </c>
    </row>
    <row r="114" spans="1:4" ht="12.75">
      <c r="A114" s="44"/>
      <c r="B114" s="109" t="s">
        <v>105</v>
      </c>
      <c r="C114" s="109"/>
      <c r="D114" s="49">
        <f>SUM(D112:D113)</f>
        <v>0</v>
      </c>
    </row>
    <row r="115" spans="1:4">
      <c r="A115" s="141" t="s">
        <v>106</v>
      </c>
      <c r="B115" s="142"/>
      <c r="C115" s="142"/>
      <c r="D115" s="142"/>
    </row>
    <row r="116" spans="1:4" ht="12.75">
      <c r="A116" s="143"/>
      <c r="B116" s="144"/>
      <c r="C116" s="144"/>
      <c r="D116" s="144"/>
    </row>
    <row r="117" spans="1:4" ht="12.75">
      <c r="A117" s="145" t="s">
        <v>107</v>
      </c>
      <c r="B117" s="145"/>
      <c r="C117" s="145"/>
      <c r="D117" s="145"/>
    </row>
    <row r="118" spans="1:4" ht="12.75">
      <c r="A118" s="22">
        <v>6</v>
      </c>
      <c r="B118" s="22" t="s">
        <v>108</v>
      </c>
      <c r="C118" s="22" t="s">
        <v>36</v>
      </c>
      <c r="D118" s="22" t="s">
        <v>27</v>
      </c>
    </row>
    <row r="119" spans="1:4" ht="12.75">
      <c r="A119" s="39" t="s">
        <v>8</v>
      </c>
      <c r="B119" s="60" t="s">
        <v>109</v>
      </c>
      <c r="C119" s="70">
        <v>0.05</v>
      </c>
      <c r="D119" s="61">
        <f>(D30+D76+D86+D108+D114)*C119</f>
        <v>0</v>
      </c>
    </row>
    <row r="120" spans="1:4" ht="12.75">
      <c r="A120" s="39" t="s">
        <v>10</v>
      </c>
      <c r="B120" s="60" t="s">
        <v>110</v>
      </c>
      <c r="C120" s="70">
        <v>7.0000000000000007E-2</v>
      </c>
      <c r="D120" s="61">
        <f>(D30+D76+D86+D108+D114+D119)*C120</f>
        <v>0</v>
      </c>
    </row>
    <row r="121" spans="1:4" ht="12.75">
      <c r="A121" s="39" t="s">
        <v>12</v>
      </c>
      <c r="B121" s="60" t="s">
        <v>111</v>
      </c>
      <c r="C121" s="62">
        <f>SUM(C122:C124)</f>
        <v>5.6499999999999995E-2</v>
      </c>
      <c r="D121" s="63">
        <f>((D136+D119+D120)/(1-C121))*C121</f>
        <v>0</v>
      </c>
    </row>
    <row r="122" spans="1:4" ht="12.75">
      <c r="A122" s="64"/>
      <c r="B122" s="60" t="s">
        <v>112</v>
      </c>
      <c r="C122" s="70">
        <v>6.4999999999999997E-3</v>
      </c>
      <c r="D122" s="61">
        <f>((D136+D119+D120)/(1-C121))*C122</f>
        <v>0</v>
      </c>
    </row>
    <row r="123" spans="1:4" ht="12.75">
      <c r="A123" s="64"/>
      <c r="B123" s="60" t="s">
        <v>113</v>
      </c>
      <c r="C123" s="70">
        <v>0.03</v>
      </c>
      <c r="D123" s="61">
        <f>((D136+D119+D120)/(1-C121))*C123</f>
        <v>0</v>
      </c>
    </row>
    <row r="124" spans="1:4" ht="12.75">
      <c r="A124" s="64"/>
      <c r="B124" s="60" t="s">
        <v>114</v>
      </c>
      <c r="C124" s="70">
        <v>0.02</v>
      </c>
      <c r="D124" s="61">
        <f>((D136+D119+D120)/(1-C121))*C124</f>
        <v>0</v>
      </c>
    </row>
    <row r="125" spans="1:4" ht="12.75">
      <c r="A125" s="44"/>
      <c r="B125" s="65" t="s">
        <v>115</v>
      </c>
      <c r="C125" s="57"/>
      <c r="D125" s="49">
        <f>D119+D120+D121</f>
        <v>0</v>
      </c>
    </row>
    <row r="126" spans="1:4" ht="12.75">
      <c r="A126" s="66" t="s">
        <v>116</v>
      </c>
      <c r="B126" s="67"/>
      <c r="C126" s="67"/>
    </row>
    <row r="127" spans="1:4" ht="12.75">
      <c r="A127" s="66" t="s">
        <v>117</v>
      </c>
    </row>
    <row r="128" spans="1:4"/>
    <row r="129" spans="1:4" ht="12.75">
      <c r="A129" s="145" t="s">
        <v>118</v>
      </c>
      <c r="B129" s="145"/>
      <c r="C129" s="145"/>
      <c r="D129" s="145"/>
    </row>
    <row r="130" spans="1:4" ht="12.75">
      <c r="A130" s="44"/>
      <c r="B130" s="138" t="s">
        <v>119</v>
      </c>
      <c r="C130" s="138"/>
      <c r="D130" s="22" t="s">
        <v>120</v>
      </c>
    </row>
    <row r="131" spans="1:4" ht="12.75">
      <c r="A131" s="68" t="s">
        <v>8</v>
      </c>
      <c r="B131" s="148" t="s">
        <v>121</v>
      </c>
      <c r="C131" s="148"/>
      <c r="D131" s="47">
        <f>D30</f>
        <v>0</v>
      </c>
    </row>
    <row r="132" spans="1:4" ht="24" customHeight="1">
      <c r="A132" s="68" t="s">
        <v>10</v>
      </c>
      <c r="B132" s="148" t="s">
        <v>122</v>
      </c>
      <c r="C132" s="148"/>
      <c r="D132" s="47">
        <f>D76</f>
        <v>0</v>
      </c>
    </row>
    <row r="133" spans="1:4" ht="12.75">
      <c r="A133" s="68" t="s">
        <v>12</v>
      </c>
      <c r="B133" s="148" t="s">
        <v>123</v>
      </c>
      <c r="C133" s="148"/>
      <c r="D133" s="47">
        <f>D86</f>
        <v>0</v>
      </c>
    </row>
    <row r="134" spans="1:4" ht="12.75">
      <c r="A134" s="9" t="s">
        <v>14</v>
      </c>
      <c r="B134" s="92" t="s">
        <v>124</v>
      </c>
      <c r="C134" s="92"/>
      <c r="D134" s="59">
        <f>D108</f>
        <v>0</v>
      </c>
    </row>
    <row r="135" spans="1:4" ht="12.75">
      <c r="A135" s="68" t="s">
        <v>16</v>
      </c>
      <c r="B135" s="148" t="s">
        <v>125</v>
      </c>
      <c r="C135" s="148"/>
      <c r="D135" s="47">
        <f>D114</f>
        <v>0</v>
      </c>
    </row>
    <row r="136" spans="1:4" ht="24" customHeight="1">
      <c r="A136" s="109" t="s">
        <v>126</v>
      </c>
      <c r="B136" s="109"/>
      <c r="C136" s="109"/>
      <c r="D136" s="49">
        <f>SUM(D131:D135)</f>
        <v>0</v>
      </c>
    </row>
    <row r="137" spans="1:4" ht="12.75">
      <c r="A137" s="68" t="s">
        <v>53</v>
      </c>
      <c r="B137" s="146" t="s">
        <v>127</v>
      </c>
      <c r="C137" s="146"/>
      <c r="D137" s="47">
        <f>D125</f>
        <v>0</v>
      </c>
    </row>
    <row r="138" spans="1:4" ht="16.5" customHeight="1">
      <c r="A138" s="109" t="s">
        <v>128</v>
      </c>
      <c r="B138" s="109"/>
      <c r="C138" s="109"/>
      <c r="D138" s="49">
        <f>TRUNC((D136+D137),2)</f>
        <v>0</v>
      </c>
    </row>
    <row r="139" spans="1:4">
      <c r="A139" s="147" t="s">
        <v>7</v>
      </c>
      <c r="B139" s="147"/>
      <c r="C139" s="147"/>
      <c r="D139" s="147"/>
    </row>
    <row r="140" spans="1:4" ht="16.5" customHeight="1"/>
    <row r="141" spans="1:4" ht="15.75" customHeight="1"/>
    <row r="142" spans="1:4" ht="14.25" customHeight="1"/>
    <row r="143" spans="1:4" ht="14.25" customHeight="1">
      <c r="C143" s="69"/>
    </row>
    <row r="144" spans="1:4"/>
    <row r="146"/>
  </sheetData>
  <sheetProtection formatCells="0" formatColumns="0" formatRows="0" insertColumns="0" insertRows="0"/>
  <mergeCells count="75">
    <mergeCell ref="B137:C137"/>
    <mergeCell ref="A138:C138"/>
    <mergeCell ref="A139:D139"/>
    <mergeCell ref="B131:C131"/>
    <mergeCell ref="B132:C132"/>
    <mergeCell ref="B133:C133"/>
    <mergeCell ref="B134:C134"/>
    <mergeCell ref="B135:C135"/>
    <mergeCell ref="A136:C136"/>
    <mergeCell ref="B130:C130"/>
    <mergeCell ref="A105:D105"/>
    <mergeCell ref="A108:B108"/>
    <mergeCell ref="A110:D110"/>
    <mergeCell ref="B111:C111"/>
    <mergeCell ref="B112:C112"/>
    <mergeCell ref="B113:C113"/>
    <mergeCell ref="B114:C114"/>
    <mergeCell ref="A115:D115"/>
    <mergeCell ref="A116:D116"/>
    <mergeCell ref="A117:D117"/>
    <mergeCell ref="A129:D129"/>
    <mergeCell ref="A103:B103"/>
    <mergeCell ref="A69:D69"/>
    <mergeCell ref="A70:D70"/>
    <mergeCell ref="A71:D71"/>
    <mergeCell ref="A76:B76"/>
    <mergeCell ref="A78:D78"/>
    <mergeCell ref="A86:B86"/>
    <mergeCell ref="A87:D87"/>
    <mergeCell ref="A89:D89"/>
    <mergeCell ref="A91:D91"/>
    <mergeCell ref="A93:D93"/>
    <mergeCell ref="A101:B101"/>
    <mergeCell ref="C64:D64"/>
    <mergeCell ref="C65:D65"/>
    <mergeCell ref="C66:D66"/>
    <mergeCell ref="C67:D67"/>
    <mergeCell ref="A68:B68"/>
    <mergeCell ref="C68:D68"/>
    <mergeCell ref="A60:D60"/>
    <mergeCell ref="A34:D34"/>
    <mergeCell ref="A38:B38"/>
    <mergeCell ref="A40:B40"/>
    <mergeCell ref="A41:D41"/>
    <mergeCell ref="A42:D42"/>
    <mergeCell ref="A43:D43"/>
    <mergeCell ref="A45:D45"/>
    <mergeCell ref="A55:B55"/>
    <mergeCell ref="A56:D56"/>
    <mergeCell ref="A57:D57"/>
    <mergeCell ref="A58:D58"/>
    <mergeCell ref="A33:D33"/>
    <mergeCell ref="B20:C20"/>
    <mergeCell ref="B21:C21"/>
    <mergeCell ref="B22:C22"/>
    <mergeCell ref="B23:C23"/>
    <mergeCell ref="A26:D26"/>
    <mergeCell ref="B27:C27"/>
    <mergeCell ref="B28:C28"/>
    <mergeCell ref="B29:C29"/>
    <mergeCell ref="A30:C30"/>
    <mergeCell ref="A31:D31"/>
    <mergeCell ref="A32:D32"/>
    <mergeCell ref="B19:C19"/>
    <mergeCell ref="A7:B7"/>
    <mergeCell ref="C7:D7"/>
    <mergeCell ref="A8:B8"/>
    <mergeCell ref="C8:D8"/>
    <mergeCell ref="B11:C11"/>
    <mergeCell ref="B12:C12"/>
    <mergeCell ref="B13:C13"/>
    <mergeCell ref="B14:C14"/>
    <mergeCell ref="B15:C15"/>
    <mergeCell ref="A17:D17"/>
    <mergeCell ref="A18:D18"/>
  </mergeCells>
  <pageMargins left="1.1811023622047245" right="0.39370078740157483" top="0.78740157480314965" bottom="0.78740157480314965" header="0.31496062992125984" footer="0.31496062992125984"/>
  <pageSetup paperSize="9" scale="80" fitToHeight="3" orientation="portrait" r:id="rId1"/>
  <rowBreaks count="2" manualBreakCount="2">
    <brk id="43" max="3" man="1"/>
    <brk id="88" max="3" man="1"/>
  </rowBreaks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146"/>
  <sheetViews>
    <sheetView showGridLines="0" topLeftCell="A106" zoomScaleNormal="100" zoomScaleSheetLayoutView="100" workbookViewId="0">
      <selection activeCell="C66" sqref="C66:D66"/>
    </sheetView>
  </sheetViews>
  <sheetFormatPr defaultColWidth="0" defaultRowHeight="12" customHeight="1" zeroHeight="1"/>
  <cols>
    <col min="1" max="1" width="5" style="2" customWidth="1"/>
    <col min="2" max="2" width="48.7109375" style="2" customWidth="1"/>
    <col min="3" max="3" width="18" style="2" customWidth="1"/>
    <col min="4" max="4" width="18.42578125" style="2" customWidth="1"/>
    <col min="5" max="5" width="17.42578125" style="2" hidden="1" customWidth="1"/>
    <col min="6" max="16384" width="0" style="2" hidden="1"/>
  </cols>
  <sheetData>
    <row r="1" spans="1:4" ht="12.75">
      <c r="A1" s="1" t="s">
        <v>0</v>
      </c>
      <c r="B1" s="4"/>
      <c r="C1" s="4"/>
      <c r="D1" s="5"/>
    </row>
    <row r="2" spans="1:4" ht="12.75">
      <c r="A2" s="3" t="s">
        <v>1</v>
      </c>
      <c r="B2" s="6"/>
      <c r="C2" s="6"/>
      <c r="D2" s="7"/>
    </row>
    <row r="3" spans="1:4" ht="12.75">
      <c r="A3" s="3" t="s">
        <v>2</v>
      </c>
      <c r="B3" s="6"/>
      <c r="C3" s="6"/>
      <c r="D3" s="7"/>
    </row>
    <row r="4" spans="1:4" ht="12.75">
      <c r="A4" s="3" t="s">
        <v>3</v>
      </c>
      <c r="B4" s="6"/>
      <c r="C4" s="6"/>
      <c r="D4" s="7"/>
    </row>
    <row r="5" spans="1:4" ht="12.75">
      <c r="A5" s="3" t="s">
        <v>4</v>
      </c>
      <c r="B5" s="6"/>
      <c r="C5" s="6"/>
      <c r="D5" s="7"/>
    </row>
    <row r="6" spans="1:4">
      <c r="A6" s="6"/>
      <c r="B6" s="6"/>
      <c r="C6" s="6"/>
      <c r="D6" s="6"/>
    </row>
    <row r="7" spans="1:4" ht="12.75">
      <c r="A7" s="93" t="s">
        <v>5</v>
      </c>
      <c r="B7" s="93"/>
      <c r="C7" s="94" t="s">
        <v>168</v>
      </c>
      <c r="D7" s="94"/>
    </row>
    <row r="8" spans="1:4" ht="12.75">
      <c r="A8" s="93" t="s">
        <v>6</v>
      </c>
      <c r="B8" s="93"/>
      <c r="C8" s="95" t="s">
        <v>169</v>
      </c>
      <c r="D8" s="95"/>
    </row>
    <row r="9" spans="1:4"/>
    <row r="10" spans="1:4" ht="12.75">
      <c r="A10" s="8"/>
      <c r="B10" s="8"/>
      <c r="C10" s="8"/>
      <c r="D10" s="8"/>
    </row>
    <row r="11" spans="1:4" ht="12.75">
      <c r="A11" s="9" t="s">
        <v>8</v>
      </c>
      <c r="B11" s="92" t="s">
        <v>9</v>
      </c>
      <c r="C11" s="92"/>
      <c r="D11" s="10"/>
    </row>
    <row r="12" spans="1:4" ht="12.75">
      <c r="A12" s="9" t="s">
        <v>10</v>
      </c>
      <c r="B12" s="92" t="s">
        <v>11</v>
      </c>
      <c r="C12" s="92"/>
      <c r="D12" s="11" t="s">
        <v>137</v>
      </c>
    </row>
    <row r="13" spans="1:4" ht="12.75">
      <c r="A13" s="9" t="s">
        <v>12</v>
      </c>
      <c r="B13" s="92" t="s">
        <v>13</v>
      </c>
      <c r="C13" s="92"/>
      <c r="D13" s="12"/>
    </row>
    <row r="14" spans="1:4" ht="12.75">
      <c r="A14" s="9" t="s">
        <v>14</v>
      </c>
      <c r="B14" s="96" t="s">
        <v>15</v>
      </c>
      <c r="C14" s="97"/>
      <c r="D14" s="13"/>
    </row>
    <row r="15" spans="1:4" ht="12.75">
      <c r="A15" s="9" t="s">
        <v>16</v>
      </c>
      <c r="B15" s="92" t="s">
        <v>17</v>
      </c>
      <c r="C15" s="92"/>
      <c r="D15" s="9">
        <v>12</v>
      </c>
    </row>
    <row r="16" spans="1:4">
      <c r="A16" s="14"/>
      <c r="B16" s="14"/>
      <c r="C16" s="15"/>
      <c r="D16" s="14"/>
    </row>
    <row r="17" spans="1:4" ht="12.75">
      <c r="A17" s="98" t="s">
        <v>18</v>
      </c>
      <c r="B17" s="98"/>
      <c r="C17" s="98"/>
      <c r="D17" s="98"/>
    </row>
    <row r="18" spans="1:4" ht="30" customHeight="1">
      <c r="A18" s="99" t="s">
        <v>19</v>
      </c>
      <c r="B18" s="99"/>
      <c r="C18" s="99"/>
      <c r="D18" s="99"/>
    </row>
    <row r="19" spans="1:4" ht="25.5">
      <c r="A19" s="9">
        <v>1</v>
      </c>
      <c r="B19" s="92" t="s">
        <v>20</v>
      </c>
      <c r="C19" s="92"/>
      <c r="D19" s="9" t="s">
        <v>131</v>
      </c>
    </row>
    <row r="20" spans="1:4" ht="12.75">
      <c r="A20" s="9">
        <v>2</v>
      </c>
      <c r="B20" s="92" t="s">
        <v>21</v>
      </c>
      <c r="C20" s="92"/>
      <c r="D20" s="9" t="s">
        <v>132</v>
      </c>
    </row>
    <row r="21" spans="1:4" ht="12.75">
      <c r="A21" s="9">
        <v>3</v>
      </c>
      <c r="B21" s="92" t="s">
        <v>22</v>
      </c>
      <c r="C21" s="92"/>
      <c r="D21" s="79"/>
    </row>
    <row r="22" spans="1:4" ht="26.25" customHeight="1">
      <c r="A22" s="9">
        <v>4</v>
      </c>
      <c r="B22" s="92" t="s">
        <v>23</v>
      </c>
      <c r="C22" s="92"/>
      <c r="D22" s="9" t="s">
        <v>131</v>
      </c>
    </row>
    <row r="23" spans="1:4" ht="12.75">
      <c r="A23" s="9">
        <v>5</v>
      </c>
      <c r="B23" s="92" t="s">
        <v>24</v>
      </c>
      <c r="C23" s="92"/>
      <c r="D23" s="10"/>
    </row>
    <row r="24" spans="1:4" ht="12.75">
      <c r="A24" s="16"/>
      <c r="B24" s="16"/>
      <c r="C24" s="16"/>
      <c r="D24" s="17"/>
    </row>
    <row r="25" spans="1:4" ht="12.75">
      <c r="A25" s="16"/>
      <c r="B25" s="16"/>
      <c r="C25" s="16"/>
      <c r="D25" s="17"/>
    </row>
    <row r="26" spans="1:4" ht="12.75">
      <c r="A26" s="98" t="s">
        <v>25</v>
      </c>
      <c r="B26" s="98"/>
      <c r="C26" s="98"/>
      <c r="D26" s="98"/>
    </row>
    <row r="27" spans="1:4" ht="12.75">
      <c r="A27" s="18">
        <v>1</v>
      </c>
      <c r="B27" s="99" t="s">
        <v>26</v>
      </c>
      <c r="C27" s="99"/>
      <c r="D27" s="18" t="s">
        <v>27</v>
      </c>
    </row>
    <row r="28" spans="1:4" ht="12.75">
      <c r="A28" s="19" t="s">
        <v>8</v>
      </c>
      <c r="B28" s="92" t="s">
        <v>28</v>
      </c>
      <c r="C28" s="92"/>
      <c r="D28" s="80"/>
    </row>
    <row r="29" spans="1:4" ht="12.75">
      <c r="A29" s="19" t="s">
        <v>10</v>
      </c>
      <c r="B29" s="92" t="s">
        <v>29</v>
      </c>
      <c r="C29" s="92"/>
      <c r="D29" s="80">
        <v>0</v>
      </c>
    </row>
    <row r="30" spans="1:4" ht="15" customHeight="1">
      <c r="A30" s="102" t="s">
        <v>30</v>
      </c>
      <c r="B30" s="103"/>
      <c r="C30" s="104"/>
      <c r="D30" s="21">
        <f>SUM(D28:D29)</f>
        <v>0</v>
      </c>
    </row>
    <row r="31" spans="1:4" ht="24" customHeight="1">
      <c r="A31" s="105" t="s">
        <v>31</v>
      </c>
      <c r="B31" s="106"/>
      <c r="C31" s="106"/>
      <c r="D31" s="106"/>
    </row>
    <row r="32" spans="1:4" ht="12.75">
      <c r="A32" s="100"/>
      <c r="B32" s="101"/>
      <c r="C32" s="101"/>
      <c r="D32" s="101"/>
    </row>
    <row r="33" spans="1:4" ht="15" customHeight="1">
      <c r="A33" s="100" t="s">
        <v>32</v>
      </c>
      <c r="B33" s="101"/>
      <c r="C33" s="101"/>
      <c r="D33" s="101"/>
    </row>
    <row r="34" spans="1:4" ht="15" customHeight="1">
      <c r="A34" s="100" t="s">
        <v>33</v>
      </c>
      <c r="B34" s="101"/>
      <c r="C34" s="101"/>
      <c r="D34" s="101"/>
    </row>
    <row r="35" spans="1:4" ht="25.5" customHeight="1">
      <c r="A35" s="22" t="s">
        <v>34</v>
      </c>
      <c r="B35" s="22" t="s">
        <v>35</v>
      </c>
      <c r="C35" s="22" t="s">
        <v>36</v>
      </c>
      <c r="D35" s="22" t="s">
        <v>27</v>
      </c>
    </row>
    <row r="36" spans="1:4" ht="12.75">
      <c r="A36" s="23" t="s">
        <v>8</v>
      </c>
      <c r="B36" s="24" t="s">
        <v>37</v>
      </c>
      <c r="C36" s="25">
        <v>8.3299999999999999E-2</v>
      </c>
      <c r="D36" s="26">
        <f>C36*D30</f>
        <v>0</v>
      </c>
    </row>
    <row r="37" spans="1:4" ht="26.25" customHeight="1">
      <c r="A37" s="71" t="s">
        <v>10</v>
      </c>
      <c r="B37" s="42" t="s">
        <v>38</v>
      </c>
      <c r="C37" s="72">
        <v>2.7799999999999998E-2</v>
      </c>
      <c r="D37" s="73">
        <f>D30*C37</f>
        <v>0</v>
      </c>
    </row>
    <row r="38" spans="1:4" ht="12.75">
      <c r="A38" s="109" t="s">
        <v>39</v>
      </c>
      <c r="B38" s="109"/>
      <c r="C38" s="27">
        <f>SUM(C36:C37)</f>
        <v>0.1111</v>
      </c>
      <c r="D38" s="28">
        <f>SUM(D36:D37)</f>
        <v>0</v>
      </c>
    </row>
    <row r="39" spans="1:4" ht="12.75">
      <c r="A39" s="23" t="s">
        <v>12</v>
      </c>
      <c r="B39" s="24" t="s">
        <v>40</v>
      </c>
      <c r="C39" s="25">
        <f>C38*C55</f>
        <v>3.7551800000000003E-2</v>
      </c>
      <c r="D39" s="26">
        <f>D30*C39</f>
        <v>0</v>
      </c>
    </row>
    <row r="40" spans="1:4" ht="12.75">
      <c r="A40" s="109" t="s">
        <v>41</v>
      </c>
      <c r="B40" s="109"/>
      <c r="C40" s="27">
        <f>SUM(C38:C39)</f>
        <v>0.1486518</v>
      </c>
      <c r="D40" s="28">
        <f>SUM(D38:D39)</f>
        <v>0</v>
      </c>
    </row>
    <row r="41" spans="1:4" ht="53.25" customHeight="1">
      <c r="A41" s="110" t="s">
        <v>42</v>
      </c>
      <c r="B41" s="111"/>
      <c r="C41" s="111"/>
      <c r="D41" s="112"/>
    </row>
    <row r="42" spans="1:4" ht="40.5" customHeight="1">
      <c r="A42" s="113" t="s">
        <v>43</v>
      </c>
      <c r="B42" s="114"/>
      <c r="C42" s="114"/>
      <c r="D42" s="115"/>
    </row>
    <row r="43" spans="1:4" ht="51.75" customHeight="1">
      <c r="A43" s="116" t="s">
        <v>44</v>
      </c>
      <c r="B43" s="117"/>
      <c r="C43" s="117"/>
      <c r="D43" s="118"/>
    </row>
    <row r="44" spans="1:4" ht="15" customHeight="1">
      <c r="A44" s="29"/>
      <c r="B44" s="30"/>
      <c r="C44" s="30"/>
      <c r="D44" s="30"/>
    </row>
    <row r="45" spans="1:4" ht="25.5" customHeight="1">
      <c r="A45" s="107" t="s">
        <v>45</v>
      </c>
      <c r="B45" s="108"/>
      <c r="C45" s="108"/>
      <c r="D45" s="108"/>
    </row>
    <row r="46" spans="1:4" ht="17.25" customHeight="1">
      <c r="A46" s="31" t="s">
        <v>46</v>
      </c>
      <c r="B46" s="31" t="s">
        <v>47</v>
      </c>
      <c r="C46" s="31" t="s">
        <v>36</v>
      </c>
      <c r="D46" s="31" t="s">
        <v>27</v>
      </c>
    </row>
    <row r="47" spans="1:4" ht="12.75">
      <c r="A47" s="32" t="s">
        <v>8</v>
      </c>
      <c r="B47" s="33" t="s">
        <v>48</v>
      </c>
      <c r="C47" s="34">
        <f>[1]PARÂMETROS!B35</f>
        <v>0.2</v>
      </c>
      <c r="D47" s="35">
        <f>D30*C47</f>
        <v>0</v>
      </c>
    </row>
    <row r="48" spans="1:4" ht="12.75">
      <c r="A48" s="32" t="s">
        <v>10</v>
      </c>
      <c r="B48" s="33" t="s">
        <v>49</v>
      </c>
      <c r="C48" s="34">
        <f>[1]PARÂMETROS!B36</f>
        <v>2.5000000000000001E-2</v>
      </c>
      <c r="D48" s="35">
        <f>D30*C48</f>
        <v>0</v>
      </c>
    </row>
    <row r="49" spans="1:4" ht="12.75">
      <c r="A49" s="32" t="s">
        <v>12</v>
      </c>
      <c r="B49" s="33" t="s">
        <v>50</v>
      </c>
      <c r="C49" s="85"/>
      <c r="D49" s="81">
        <f>D30*C49</f>
        <v>0</v>
      </c>
    </row>
    <row r="50" spans="1:4" ht="12.75">
      <c r="A50" s="32" t="s">
        <v>14</v>
      </c>
      <c r="B50" s="33" t="s">
        <v>51</v>
      </c>
      <c r="C50" s="34">
        <f>[1]PARÂMETROS!B38</f>
        <v>1.4999999999999999E-2</v>
      </c>
      <c r="D50" s="35">
        <f>D30*C50</f>
        <v>0</v>
      </c>
    </row>
    <row r="51" spans="1:4" ht="12.75">
      <c r="A51" s="32" t="s">
        <v>16</v>
      </c>
      <c r="B51" s="33" t="s">
        <v>52</v>
      </c>
      <c r="C51" s="34">
        <f>[1]PARÂMETROS!B39</f>
        <v>0.01</v>
      </c>
      <c r="D51" s="35">
        <f>D30*C51</f>
        <v>0</v>
      </c>
    </row>
    <row r="52" spans="1:4" ht="12.75">
      <c r="A52" s="32" t="s">
        <v>53</v>
      </c>
      <c r="B52" s="33" t="s">
        <v>54</v>
      </c>
      <c r="C52" s="34">
        <f>[1]PARÂMETROS!B40</f>
        <v>6.0000000000000001E-3</v>
      </c>
      <c r="D52" s="35">
        <f>D30*C52</f>
        <v>0</v>
      </c>
    </row>
    <row r="53" spans="1:4" ht="12.75">
      <c r="A53" s="32" t="s">
        <v>55</v>
      </c>
      <c r="B53" s="33" t="s">
        <v>56</v>
      </c>
      <c r="C53" s="34">
        <f>[1]PARÂMETROS!B41</f>
        <v>2E-3</v>
      </c>
      <c r="D53" s="35">
        <f>D30*C53</f>
        <v>0</v>
      </c>
    </row>
    <row r="54" spans="1:4" ht="12.75">
      <c r="A54" s="32" t="s">
        <v>57</v>
      </c>
      <c r="B54" s="33" t="s">
        <v>58</v>
      </c>
      <c r="C54" s="34">
        <f>[1]PARÂMETROS!B42</f>
        <v>0.08</v>
      </c>
      <c r="D54" s="35">
        <f>D30*C54</f>
        <v>0</v>
      </c>
    </row>
    <row r="55" spans="1:4" ht="12.75">
      <c r="A55" s="119" t="s">
        <v>59</v>
      </c>
      <c r="B55" s="119"/>
      <c r="C55" s="36">
        <f>SUM(C47:C54)</f>
        <v>0.33800000000000002</v>
      </c>
      <c r="D55" s="37">
        <f>SUM(D47:D54)</f>
        <v>0</v>
      </c>
    </row>
    <row r="56" spans="1:4" ht="27" customHeight="1">
      <c r="A56" s="110" t="s">
        <v>60</v>
      </c>
      <c r="B56" s="111"/>
      <c r="C56" s="111"/>
      <c r="D56" s="112"/>
    </row>
    <row r="57" spans="1:4" ht="27" customHeight="1">
      <c r="A57" s="113" t="s">
        <v>61</v>
      </c>
      <c r="B57" s="114"/>
      <c r="C57" s="114"/>
      <c r="D57" s="115"/>
    </row>
    <row r="58" spans="1:4" ht="27" customHeight="1">
      <c r="A58" s="116" t="s">
        <v>62</v>
      </c>
      <c r="B58" s="117"/>
      <c r="C58" s="117"/>
      <c r="D58" s="118"/>
    </row>
    <row r="59" spans="1:4" ht="15" customHeight="1">
      <c r="A59" s="30"/>
      <c r="B59" s="30"/>
      <c r="C59" s="30"/>
      <c r="D59" s="30"/>
    </row>
    <row r="60" spans="1:4" ht="15" customHeight="1">
      <c r="A60" s="107" t="s">
        <v>63</v>
      </c>
      <c r="B60" s="108"/>
      <c r="C60" s="108"/>
      <c r="D60" s="108"/>
    </row>
    <row r="61" spans="1:4" ht="12.75">
      <c r="A61" s="38" t="s">
        <v>64</v>
      </c>
      <c r="B61" s="38" t="s">
        <v>65</v>
      </c>
      <c r="C61" s="38" t="s">
        <v>130</v>
      </c>
      <c r="D61" s="38" t="s">
        <v>66</v>
      </c>
    </row>
    <row r="62" spans="1:4" ht="12.75">
      <c r="A62" s="39" t="s">
        <v>8</v>
      </c>
      <c r="B62" s="40" t="s">
        <v>67</v>
      </c>
      <c r="C62" s="80"/>
      <c r="D62" s="20">
        <f>IF((C62*22*2)-(D28*6%)&gt;0,(C62*22*2)-(D28*6%),0)</f>
        <v>0</v>
      </c>
    </row>
    <row r="63" spans="1:4" ht="24">
      <c r="A63" s="75" t="s">
        <v>10</v>
      </c>
      <c r="B63" s="41" t="s">
        <v>133</v>
      </c>
      <c r="C63" s="82"/>
      <c r="D63" s="74">
        <f>(C63*22)</f>
        <v>0</v>
      </c>
    </row>
    <row r="64" spans="1:4" ht="12.75">
      <c r="A64" s="75" t="s">
        <v>12</v>
      </c>
      <c r="B64" s="86" t="s">
        <v>134</v>
      </c>
      <c r="C64" s="120"/>
      <c r="D64" s="121"/>
    </row>
    <row r="65" spans="1:4" ht="12.75">
      <c r="A65" s="39" t="s">
        <v>12</v>
      </c>
      <c r="B65" s="42" t="s">
        <v>135</v>
      </c>
      <c r="C65" s="122"/>
      <c r="D65" s="123"/>
    </row>
    <row r="66" spans="1:4" ht="12.75">
      <c r="A66" s="39" t="s">
        <v>14</v>
      </c>
      <c r="B66" s="43" t="s">
        <v>136</v>
      </c>
      <c r="C66" s="122"/>
      <c r="D66" s="123"/>
    </row>
    <row r="67" spans="1:4" ht="15" customHeight="1">
      <c r="A67" s="39" t="s">
        <v>16</v>
      </c>
      <c r="B67" s="43" t="s">
        <v>29</v>
      </c>
      <c r="C67" s="122">
        <v>0</v>
      </c>
      <c r="D67" s="123"/>
    </row>
    <row r="68" spans="1:4" ht="27" customHeight="1">
      <c r="A68" s="124" t="s">
        <v>68</v>
      </c>
      <c r="B68" s="125"/>
      <c r="C68" s="126">
        <f>D62+D63+C64+C65+C66+C67</f>
        <v>0</v>
      </c>
      <c r="D68" s="127"/>
    </row>
    <row r="69" spans="1:4">
      <c r="A69" s="128" t="s">
        <v>69</v>
      </c>
      <c r="B69" s="129"/>
      <c r="C69" s="129"/>
      <c r="D69" s="129"/>
    </row>
    <row r="70" spans="1:4" ht="29.25" customHeight="1">
      <c r="A70" s="130"/>
      <c r="B70" s="131"/>
      <c r="C70" s="131"/>
      <c r="D70" s="131"/>
    </row>
    <row r="71" spans="1:4" ht="12.75">
      <c r="A71" s="107" t="s">
        <v>70</v>
      </c>
      <c r="B71" s="108"/>
      <c r="C71" s="108"/>
      <c r="D71" s="108"/>
    </row>
    <row r="72" spans="1:4" ht="12.75">
      <c r="A72" s="22">
        <v>2</v>
      </c>
      <c r="B72" s="22" t="s">
        <v>71</v>
      </c>
      <c r="C72" s="22" t="s">
        <v>36</v>
      </c>
      <c r="D72" s="22" t="s">
        <v>27</v>
      </c>
    </row>
    <row r="73" spans="1:4" ht="25.5">
      <c r="A73" s="9" t="s">
        <v>34</v>
      </c>
      <c r="B73" s="43" t="s">
        <v>35</v>
      </c>
      <c r="C73" s="76">
        <f>C40</f>
        <v>0.1486518</v>
      </c>
      <c r="D73" s="59">
        <f>D40</f>
        <v>0</v>
      </c>
    </row>
    <row r="74" spans="1:4" ht="12.75">
      <c r="A74" s="9" t="s">
        <v>46</v>
      </c>
      <c r="B74" s="43" t="s">
        <v>47</v>
      </c>
      <c r="C74" s="76">
        <f>C55</f>
        <v>0.33800000000000002</v>
      </c>
      <c r="D74" s="59">
        <f>D55</f>
        <v>0</v>
      </c>
    </row>
    <row r="75" spans="1:4" ht="12.75">
      <c r="A75" s="9" t="s">
        <v>64</v>
      </c>
      <c r="B75" s="43" t="s">
        <v>65</v>
      </c>
      <c r="C75" s="76"/>
      <c r="D75" s="59">
        <f>C68</f>
        <v>0</v>
      </c>
    </row>
    <row r="76" spans="1:4" ht="12.75">
      <c r="A76" s="109" t="s">
        <v>73</v>
      </c>
      <c r="B76" s="109"/>
      <c r="C76" s="48" t="s">
        <v>72</v>
      </c>
      <c r="D76" s="49">
        <f>SUM(D73:D75)</f>
        <v>0</v>
      </c>
    </row>
    <row r="77" spans="1:4">
      <c r="A77" s="50"/>
      <c r="B77" s="51"/>
      <c r="C77" s="51"/>
      <c r="D77" s="51"/>
    </row>
    <row r="78" spans="1:4" ht="27.75" customHeight="1">
      <c r="A78" s="107" t="s">
        <v>74</v>
      </c>
      <c r="B78" s="108"/>
      <c r="C78" s="108"/>
      <c r="D78" s="108"/>
    </row>
    <row r="79" spans="1:4" ht="30.75" customHeight="1">
      <c r="A79" s="22">
        <v>3</v>
      </c>
      <c r="B79" s="22" t="s">
        <v>75</v>
      </c>
      <c r="C79" s="22" t="s">
        <v>36</v>
      </c>
      <c r="D79" s="22" t="s">
        <v>27</v>
      </c>
    </row>
    <row r="80" spans="1:4" ht="12.75">
      <c r="A80" s="9" t="s">
        <v>8</v>
      </c>
      <c r="B80" s="43" t="s">
        <v>76</v>
      </c>
      <c r="C80" s="52">
        <v>4.1999999999999997E-3</v>
      </c>
      <c r="D80" s="59">
        <f t="shared" ref="D80:D85" si="0">D$30*C80</f>
        <v>0</v>
      </c>
    </row>
    <row r="81" spans="1:4" ht="37.5">
      <c r="A81" s="9" t="s">
        <v>10</v>
      </c>
      <c r="B81" s="43" t="s">
        <v>77</v>
      </c>
      <c r="C81" s="52">
        <f>C80*C54</f>
        <v>3.3599999999999998E-4</v>
      </c>
      <c r="D81" s="59">
        <f t="shared" si="0"/>
        <v>0</v>
      </c>
    </row>
    <row r="82" spans="1:4" ht="62.25">
      <c r="A82" s="9" t="s">
        <v>12</v>
      </c>
      <c r="B82" s="43" t="s">
        <v>78</v>
      </c>
      <c r="C82" s="52">
        <f>40%*C55*C80</f>
        <v>5.6784000000000001E-4</v>
      </c>
      <c r="D82" s="59">
        <f t="shared" si="0"/>
        <v>0</v>
      </c>
    </row>
    <row r="83" spans="1:4" ht="12.75">
      <c r="A83" s="9" t="s">
        <v>14</v>
      </c>
      <c r="B83" s="43" t="s">
        <v>79</v>
      </c>
      <c r="C83" s="52">
        <v>1.9400000000000001E-2</v>
      </c>
      <c r="D83" s="59">
        <f t="shared" si="0"/>
        <v>0</v>
      </c>
    </row>
    <row r="84" spans="1:4" ht="62.25">
      <c r="A84" s="9" t="s">
        <v>16</v>
      </c>
      <c r="B84" s="43" t="s">
        <v>80</v>
      </c>
      <c r="C84" s="52">
        <f>C55*C83</f>
        <v>6.5572000000000009E-3</v>
      </c>
      <c r="D84" s="59">
        <f t="shared" si="0"/>
        <v>0</v>
      </c>
    </row>
    <row r="85" spans="1:4" ht="62.25">
      <c r="A85" s="9" t="s">
        <v>53</v>
      </c>
      <c r="B85" s="43" t="s">
        <v>81</v>
      </c>
      <c r="C85" s="52">
        <f>40%*C55*C83</f>
        <v>2.6228800000000002E-3</v>
      </c>
      <c r="D85" s="59">
        <f t="shared" si="0"/>
        <v>0</v>
      </c>
    </row>
    <row r="86" spans="1:4" ht="12.75">
      <c r="A86" s="109" t="s">
        <v>82</v>
      </c>
      <c r="B86" s="109"/>
      <c r="C86" s="53">
        <f>SUM(C80:C85)</f>
        <v>3.3683919999999999E-2</v>
      </c>
      <c r="D86" s="49">
        <f>SUM(D80:D85)</f>
        <v>0</v>
      </c>
    </row>
    <row r="87" spans="1:4" ht="66" customHeight="1">
      <c r="A87" s="132" t="s">
        <v>83</v>
      </c>
      <c r="B87" s="133"/>
      <c r="C87" s="133"/>
      <c r="D87" s="133"/>
    </row>
    <row r="88" spans="1:4" ht="12.75">
      <c r="A88" s="29"/>
      <c r="B88" s="30"/>
      <c r="C88" s="30"/>
      <c r="D88" s="30"/>
    </row>
    <row r="89" spans="1:4" ht="23.25" customHeight="1">
      <c r="A89" s="107" t="s">
        <v>84</v>
      </c>
      <c r="B89" s="108"/>
      <c r="C89" s="108"/>
      <c r="D89" s="108"/>
    </row>
    <row r="90" spans="1:4"/>
    <row r="91" spans="1:4" ht="51" customHeight="1">
      <c r="A91" s="134" t="s">
        <v>85</v>
      </c>
      <c r="B91" s="135"/>
      <c r="C91" s="135"/>
      <c r="D91" s="136"/>
    </row>
    <row r="92" spans="1:4" ht="12.75">
      <c r="A92" s="54"/>
      <c r="B92" s="55"/>
      <c r="C92" s="55"/>
      <c r="D92" s="55"/>
    </row>
    <row r="93" spans="1:4" ht="24.75" customHeight="1">
      <c r="A93" s="107" t="s">
        <v>86</v>
      </c>
      <c r="B93" s="108"/>
      <c r="C93" s="108"/>
      <c r="D93" s="108"/>
    </row>
    <row r="94" spans="1:4" ht="19.5" customHeight="1">
      <c r="A94" s="22" t="s">
        <v>87</v>
      </c>
      <c r="B94" s="22" t="s">
        <v>88</v>
      </c>
      <c r="C94" s="22" t="s">
        <v>36</v>
      </c>
      <c r="D94" s="22" t="s">
        <v>27</v>
      </c>
    </row>
    <row r="95" spans="1:4" ht="38.25">
      <c r="A95" s="9" t="s">
        <v>8</v>
      </c>
      <c r="B95" s="43" t="s">
        <v>89</v>
      </c>
      <c r="C95" s="56">
        <v>9.9400000000000002E-2</v>
      </c>
      <c r="D95" s="59">
        <f t="shared" ref="D95:D100" si="1">D$30*C95</f>
        <v>0</v>
      </c>
    </row>
    <row r="96" spans="1:4" ht="12.75">
      <c r="A96" s="9" t="s">
        <v>10</v>
      </c>
      <c r="B96" s="43" t="s">
        <v>90</v>
      </c>
      <c r="C96" s="83">
        <v>2.8E-3</v>
      </c>
      <c r="D96" s="59">
        <f t="shared" si="1"/>
        <v>0</v>
      </c>
    </row>
    <row r="97" spans="1:4" ht="12.75">
      <c r="A97" s="9" t="s">
        <v>12</v>
      </c>
      <c r="B97" s="43" t="s">
        <v>91</v>
      </c>
      <c r="C97" s="83">
        <v>2.0000000000000001E-4</v>
      </c>
      <c r="D97" s="59">
        <f t="shared" si="1"/>
        <v>0</v>
      </c>
    </row>
    <row r="98" spans="1:4" ht="25.5">
      <c r="A98" s="9" t="s">
        <v>14</v>
      </c>
      <c r="B98" s="43" t="s">
        <v>92</v>
      </c>
      <c r="C98" s="83">
        <v>2.9999999999999997E-4</v>
      </c>
      <c r="D98" s="59">
        <f t="shared" si="1"/>
        <v>0</v>
      </c>
    </row>
    <row r="99" spans="1:4" ht="12.75">
      <c r="A99" s="9" t="s">
        <v>16</v>
      </c>
      <c r="B99" s="43" t="s">
        <v>93</v>
      </c>
      <c r="C99" s="83">
        <v>2.0000000000000001E-4</v>
      </c>
      <c r="D99" s="59">
        <f t="shared" si="1"/>
        <v>0</v>
      </c>
    </row>
    <row r="100" spans="1:4" ht="12.75">
      <c r="A100" s="9" t="s">
        <v>53</v>
      </c>
      <c r="B100" s="43" t="s">
        <v>94</v>
      </c>
      <c r="C100" s="83">
        <v>2.9999999999999997E-4</v>
      </c>
      <c r="D100" s="59">
        <f t="shared" si="1"/>
        <v>0</v>
      </c>
    </row>
    <row r="101" spans="1:4" ht="12.75">
      <c r="A101" s="137" t="s">
        <v>95</v>
      </c>
      <c r="B101" s="137"/>
      <c r="C101" s="77">
        <f>SUM(C95:C100)</f>
        <v>0.1032</v>
      </c>
      <c r="D101" s="78">
        <f>SUM(D95:D100)</f>
        <v>0</v>
      </c>
    </row>
    <row r="102" spans="1:4" ht="12.75">
      <c r="A102" s="9" t="s">
        <v>55</v>
      </c>
      <c r="B102" s="42" t="s">
        <v>96</v>
      </c>
      <c r="C102" s="58">
        <f>C55*C101</f>
        <v>3.4881600000000006E-2</v>
      </c>
      <c r="D102" s="59">
        <f>C102*D30</f>
        <v>0</v>
      </c>
    </row>
    <row r="103" spans="1:4" ht="12.75">
      <c r="A103" s="109" t="s">
        <v>97</v>
      </c>
      <c r="B103" s="109"/>
      <c r="C103" s="57">
        <f>C101+C102</f>
        <v>0.1380816</v>
      </c>
      <c r="D103" s="49">
        <f>D101+D102</f>
        <v>0</v>
      </c>
    </row>
    <row r="104" spans="1:4" ht="12.75">
      <c r="A104" s="29"/>
      <c r="B104" s="30"/>
      <c r="C104" s="30"/>
      <c r="D104" s="30"/>
    </row>
    <row r="105" spans="1:4" ht="26.25" customHeight="1">
      <c r="A105" s="107" t="s">
        <v>98</v>
      </c>
      <c r="B105" s="108"/>
      <c r="C105" s="108"/>
      <c r="D105" s="108"/>
    </row>
    <row r="106" spans="1:4" ht="12.75">
      <c r="A106" s="22">
        <v>4</v>
      </c>
      <c r="B106" s="22" t="s">
        <v>99</v>
      </c>
      <c r="C106" s="22" t="s">
        <v>36</v>
      </c>
      <c r="D106" s="22" t="s">
        <v>27</v>
      </c>
    </row>
    <row r="107" spans="1:4" ht="12.75">
      <c r="A107" s="19" t="s">
        <v>87</v>
      </c>
      <c r="B107" s="45" t="s">
        <v>100</v>
      </c>
      <c r="C107" s="46">
        <v>0.1419</v>
      </c>
      <c r="D107" s="47">
        <f>D103</f>
        <v>0</v>
      </c>
    </row>
    <row r="108" spans="1:4" ht="12.75">
      <c r="A108" s="109" t="s">
        <v>101</v>
      </c>
      <c r="B108" s="109"/>
      <c r="C108" s="48" t="s">
        <v>72</v>
      </c>
      <c r="D108" s="49">
        <f>SUM(D107:D107)</f>
        <v>0</v>
      </c>
    </row>
    <row r="109" spans="1:4" ht="12.75">
      <c r="A109" s="29"/>
      <c r="B109" s="30"/>
      <c r="C109" s="30"/>
      <c r="D109" s="30"/>
    </row>
    <row r="110" spans="1:4" ht="12.75">
      <c r="A110" s="107" t="s">
        <v>102</v>
      </c>
      <c r="B110" s="108"/>
      <c r="C110" s="108"/>
      <c r="D110" s="108"/>
    </row>
    <row r="111" spans="1:4" ht="12.75">
      <c r="A111" s="38">
        <v>5</v>
      </c>
      <c r="B111" s="139" t="s">
        <v>103</v>
      </c>
      <c r="C111" s="139"/>
      <c r="D111" s="38" t="s">
        <v>27</v>
      </c>
    </row>
    <row r="112" spans="1:4" ht="12.75">
      <c r="A112" s="19" t="s">
        <v>8</v>
      </c>
      <c r="B112" s="140" t="s">
        <v>104</v>
      </c>
      <c r="C112" s="140"/>
      <c r="D112" s="84"/>
    </row>
    <row r="113" spans="1:4" ht="12.75">
      <c r="A113" s="19" t="s">
        <v>10</v>
      </c>
      <c r="B113" s="140" t="s">
        <v>29</v>
      </c>
      <c r="C113" s="140"/>
      <c r="D113" s="84">
        <v>0</v>
      </c>
    </row>
    <row r="114" spans="1:4" ht="12.75">
      <c r="A114" s="44"/>
      <c r="B114" s="109" t="s">
        <v>105</v>
      </c>
      <c r="C114" s="109"/>
      <c r="D114" s="49">
        <f>SUM(D112:D113)</f>
        <v>0</v>
      </c>
    </row>
    <row r="115" spans="1:4">
      <c r="A115" s="141" t="s">
        <v>106</v>
      </c>
      <c r="B115" s="142"/>
      <c r="C115" s="142"/>
      <c r="D115" s="142"/>
    </row>
    <row r="116" spans="1:4" ht="12.75">
      <c r="A116" s="143"/>
      <c r="B116" s="144"/>
      <c r="C116" s="144"/>
      <c r="D116" s="144"/>
    </row>
    <row r="117" spans="1:4" ht="12.75">
      <c r="A117" s="145" t="s">
        <v>107</v>
      </c>
      <c r="B117" s="145"/>
      <c r="C117" s="145"/>
      <c r="D117" s="145"/>
    </row>
    <row r="118" spans="1:4" ht="12.75">
      <c r="A118" s="22">
        <v>6</v>
      </c>
      <c r="B118" s="22" t="s">
        <v>108</v>
      </c>
      <c r="C118" s="22" t="s">
        <v>36</v>
      </c>
      <c r="D118" s="22" t="s">
        <v>27</v>
      </c>
    </row>
    <row r="119" spans="1:4" ht="12.75">
      <c r="A119" s="39" t="s">
        <v>8</v>
      </c>
      <c r="B119" s="60" t="s">
        <v>109</v>
      </c>
      <c r="C119" s="70">
        <v>0.05</v>
      </c>
      <c r="D119" s="61">
        <f>(D30+D76+D86+D108+D114)*C119</f>
        <v>0</v>
      </c>
    </row>
    <row r="120" spans="1:4" ht="12.75">
      <c r="A120" s="39" t="s">
        <v>10</v>
      </c>
      <c r="B120" s="60" t="s">
        <v>110</v>
      </c>
      <c r="C120" s="70">
        <v>7.0000000000000007E-2</v>
      </c>
      <c r="D120" s="61">
        <f>(D30+D76+D86+D108+D114+D119)*C120</f>
        <v>0</v>
      </c>
    </row>
    <row r="121" spans="1:4" ht="12.75">
      <c r="A121" s="39" t="s">
        <v>12</v>
      </c>
      <c r="B121" s="60" t="s">
        <v>111</v>
      </c>
      <c r="C121" s="62">
        <f>SUM(C122:C124)</f>
        <v>5.6499999999999995E-2</v>
      </c>
      <c r="D121" s="63">
        <f>((D136+D119+D120)/(1-C121))*C121</f>
        <v>0</v>
      </c>
    </row>
    <row r="122" spans="1:4" ht="12.75">
      <c r="A122" s="64"/>
      <c r="B122" s="60" t="s">
        <v>112</v>
      </c>
      <c r="C122" s="70">
        <v>6.4999999999999997E-3</v>
      </c>
      <c r="D122" s="61">
        <f>((D136+D119+D120)/(1-C121))*C122</f>
        <v>0</v>
      </c>
    </row>
    <row r="123" spans="1:4" ht="12.75">
      <c r="A123" s="64"/>
      <c r="B123" s="60" t="s">
        <v>113</v>
      </c>
      <c r="C123" s="70">
        <v>0.03</v>
      </c>
      <c r="D123" s="61">
        <f>((D136+D119+D120)/(1-C121))*C123</f>
        <v>0</v>
      </c>
    </row>
    <row r="124" spans="1:4" ht="12.75">
      <c r="A124" s="64"/>
      <c r="B124" s="60" t="s">
        <v>114</v>
      </c>
      <c r="C124" s="70">
        <v>0.02</v>
      </c>
      <c r="D124" s="61">
        <f>((D136+D119+D120)/(1-C121))*C124</f>
        <v>0</v>
      </c>
    </row>
    <row r="125" spans="1:4" ht="12.75">
      <c r="A125" s="44"/>
      <c r="B125" s="65" t="s">
        <v>115</v>
      </c>
      <c r="C125" s="57"/>
      <c r="D125" s="49">
        <f>D119+D120+D121</f>
        <v>0</v>
      </c>
    </row>
    <row r="126" spans="1:4" ht="12.75">
      <c r="A126" s="66" t="s">
        <v>116</v>
      </c>
      <c r="B126" s="67"/>
      <c r="C126" s="67"/>
    </row>
    <row r="127" spans="1:4" ht="12.75">
      <c r="A127" s="66" t="s">
        <v>117</v>
      </c>
    </row>
    <row r="128" spans="1:4"/>
    <row r="129" spans="1:4" ht="12.75">
      <c r="A129" s="145" t="s">
        <v>118</v>
      </c>
      <c r="B129" s="145"/>
      <c r="C129" s="145"/>
      <c r="D129" s="145"/>
    </row>
    <row r="130" spans="1:4" ht="12.75">
      <c r="A130" s="44"/>
      <c r="B130" s="138" t="s">
        <v>119</v>
      </c>
      <c r="C130" s="138"/>
      <c r="D130" s="22" t="s">
        <v>120</v>
      </c>
    </row>
    <row r="131" spans="1:4" ht="12.75">
      <c r="A131" s="68" t="s">
        <v>8</v>
      </c>
      <c r="B131" s="148" t="s">
        <v>121</v>
      </c>
      <c r="C131" s="148"/>
      <c r="D131" s="47">
        <f>D30</f>
        <v>0</v>
      </c>
    </row>
    <row r="132" spans="1:4" ht="24" customHeight="1">
      <c r="A132" s="68" t="s">
        <v>10</v>
      </c>
      <c r="B132" s="148" t="s">
        <v>122</v>
      </c>
      <c r="C132" s="148"/>
      <c r="D132" s="47">
        <f>D76</f>
        <v>0</v>
      </c>
    </row>
    <row r="133" spans="1:4" ht="12.75">
      <c r="A133" s="68" t="s">
        <v>12</v>
      </c>
      <c r="B133" s="148" t="s">
        <v>123</v>
      </c>
      <c r="C133" s="148"/>
      <c r="D133" s="47">
        <f>D86</f>
        <v>0</v>
      </c>
    </row>
    <row r="134" spans="1:4" ht="12.75">
      <c r="A134" s="9" t="s">
        <v>14</v>
      </c>
      <c r="B134" s="92" t="s">
        <v>124</v>
      </c>
      <c r="C134" s="92"/>
      <c r="D134" s="59">
        <f>D108</f>
        <v>0</v>
      </c>
    </row>
    <row r="135" spans="1:4" ht="12.75">
      <c r="A135" s="68" t="s">
        <v>16</v>
      </c>
      <c r="B135" s="148" t="s">
        <v>125</v>
      </c>
      <c r="C135" s="148"/>
      <c r="D135" s="47">
        <f>D114</f>
        <v>0</v>
      </c>
    </row>
    <row r="136" spans="1:4" ht="24" customHeight="1">
      <c r="A136" s="109" t="s">
        <v>126</v>
      </c>
      <c r="B136" s="109"/>
      <c r="C136" s="109"/>
      <c r="D136" s="49">
        <f>SUM(D131:D135)</f>
        <v>0</v>
      </c>
    </row>
    <row r="137" spans="1:4" ht="12.75">
      <c r="A137" s="68" t="s">
        <v>53</v>
      </c>
      <c r="B137" s="146" t="s">
        <v>127</v>
      </c>
      <c r="C137" s="146"/>
      <c r="D137" s="47">
        <f>D125</f>
        <v>0</v>
      </c>
    </row>
    <row r="138" spans="1:4" ht="16.5" customHeight="1">
      <c r="A138" s="109" t="s">
        <v>128</v>
      </c>
      <c r="B138" s="109"/>
      <c r="C138" s="109"/>
      <c r="D138" s="49">
        <f>TRUNC((D136+D137),2)</f>
        <v>0</v>
      </c>
    </row>
    <row r="139" spans="1:4">
      <c r="A139" s="147" t="s">
        <v>7</v>
      </c>
      <c r="B139" s="147"/>
      <c r="C139" s="147"/>
      <c r="D139" s="147"/>
    </row>
    <row r="140" spans="1:4" ht="16.5" customHeight="1"/>
    <row r="141" spans="1:4" ht="15.75" customHeight="1"/>
    <row r="142" spans="1:4" ht="14.25" customHeight="1"/>
    <row r="143" spans="1:4" ht="14.25" customHeight="1">
      <c r="C143" s="69"/>
    </row>
    <row r="144" spans="1:4"/>
    <row r="146"/>
  </sheetData>
  <sheetProtection formatCells="0" formatColumns="0" formatRows="0" insertColumns="0" insertRows="0"/>
  <mergeCells count="75">
    <mergeCell ref="B137:C137"/>
    <mergeCell ref="A138:C138"/>
    <mergeCell ref="A139:D139"/>
    <mergeCell ref="B131:C131"/>
    <mergeCell ref="B132:C132"/>
    <mergeCell ref="B133:C133"/>
    <mergeCell ref="B134:C134"/>
    <mergeCell ref="B135:C135"/>
    <mergeCell ref="A136:C136"/>
    <mergeCell ref="B130:C130"/>
    <mergeCell ref="A105:D105"/>
    <mergeCell ref="A108:B108"/>
    <mergeCell ref="A110:D110"/>
    <mergeCell ref="B111:C111"/>
    <mergeCell ref="B112:C112"/>
    <mergeCell ref="B113:C113"/>
    <mergeCell ref="B114:C114"/>
    <mergeCell ref="A115:D115"/>
    <mergeCell ref="A116:D116"/>
    <mergeCell ref="A117:D117"/>
    <mergeCell ref="A129:D129"/>
    <mergeCell ref="A103:B103"/>
    <mergeCell ref="A69:D69"/>
    <mergeCell ref="A70:D70"/>
    <mergeCell ref="A71:D71"/>
    <mergeCell ref="A76:B76"/>
    <mergeCell ref="A78:D78"/>
    <mergeCell ref="A86:B86"/>
    <mergeCell ref="A87:D87"/>
    <mergeCell ref="A89:D89"/>
    <mergeCell ref="A91:D91"/>
    <mergeCell ref="A93:D93"/>
    <mergeCell ref="A101:B101"/>
    <mergeCell ref="C64:D64"/>
    <mergeCell ref="C65:D65"/>
    <mergeCell ref="C66:D66"/>
    <mergeCell ref="C67:D67"/>
    <mergeCell ref="A68:B68"/>
    <mergeCell ref="C68:D68"/>
    <mergeCell ref="A60:D60"/>
    <mergeCell ref="A34:D34"/>
    <mergeCell ref="A38:B38"/>
    <mergeCell ref="A40:B40"/>
    <mergeCell ref="A41:D41"/>
    <mergeCell ref="A42:D42"/>
    <mergeCell ref="A43:D43"/>
    <mergeCell ref="A45:D45"/>
    <mergeCell ref="A55:B55"/>
    <mergeCell ref="A56:D56"/>
    <mergeCell ref="A57:D57"/>
    <mergeCell ref="A58:D58"/>
    <mergeCell ref="A33:D33"/>
    <mergeCell ref="B20:C20"/>
    <mergeCell ref="B21:C21"/>
    <mergeCell ref="B22:C22"/>
    <mergeCell ref="B23:C23"/>
    <mergeCell ref="A26:D26"/>
    <mergeCell ref="B27:C27"/>
    <mergeCell ref="B28:C28"/>
    <mergeCell ref="B29:C29"/>
    <mergeCell ref="A30:C30"/>
    <mergeCell ref="A31:D31"/>
    <mergeCell ref="A32:D32"/>
    <mergeCell ref="B19:C19"/>
    <mergeCell ref="A7:B7"/>
    <mergeCell ref="C7:D7"/>
    <mergeCell ref="A8:B8"/>
    <mergeCell ref="C8:D8"/>
    <mergeCell ref="B11:C11"/>
    <mergeCell ref="B12:C12"/>
    <mergeCell ref="B13:C13"/>
    <mergeCell ref="B14:C14"/>
    <mergeCell ref="B15:C15"/>
    <mergeCell ref="A17:D17"/>
    <mergeCell ref="A18:D18"/>
  </mergeCells>
  <pageMargins left="1.1811023622047245" right="0.39370078740157483" top="0.78740157480314965" bottom="0.78740157480314965" header="0.31496062992125984" footer="0.31496062992125984"/>
  <pageSetup paperSize="9" scale="80" fitToHeight="3" orientation="portrait" r:id="rId1"/>
  <rowBreaks count="2" manualBreakCount="2">
    <brk id="43" max="3" man="1"/>
    <brk id="88" max="3" man="1"/>
  </rowBreaks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E146"/>
  <sheetViews>
    <sheetView showGridLines="0" topLeftCell="A124" zoomScaleNormal="100" zoomScaleSheetLayoutView="100" workbookViewId="0">
      <selection activeCell="C66" sqref="C66:D66"/>
    </sheetView>
  </sheetViews>
  <sheetFormatPr defaultColWidth="0" defaultRowHeight="12" customHeight="1" zeroHeight="1"/>
  <cols>
    <col min="1" max="1" width="5" style="2" customWidth="1"/>
    <col min="2" max="2" width="48.7109375" style="2" customWidth="1"/>
    <col min="3" max="3" width="18" style="2" customWidth="1"/>
    <col min="4" max="4" width="18.42578125" style="2" customWidth="1"/>
    <col min="5" max="5" width="17.42578125" style="2" hidden="1" customWidth="1"/>
    <col min="6" max="16384" width="0" style="2" hidden="1"/>
  </cols>
  <sheetData>
    <row r="1" spans="1:4" ht="12.75">
      <c r="A1" s="1" t="s">
        <v>0</v>
      </c>
      <c r="B1" s="4"/>
      <c r="C1" s="4"/>
      <c r="D1" s="5"/>
    </row>
    <row r="2" spans="1:4" ht="12.75">
      <c r="A2" s="3" t="s">
        <v>1</v>
      </c>
      <c r="B2" s="6"/>
      <c r="C2" s="6"/>
      <c r="D2" s="7"/>
    </row>
    <row r="3" spans="1:4" ht="12.75">
      <c r="A3" s="3" t="s">
        <v>2</v>
      </c>
      <c r="B3" s="6"/>
      <c r="C3" s="6"/>
      <c r="D3" s="7"/>
    </row>
    <row r="4" spans="1:4" ht="12.75">
      <c r="A4" s="3" t="s">
        <v>3</v>
      </c>
      <c r="B4" s="6"/>
      <c r="C4" s="6"/>
      <c r="D4" s="7"/>
    </row>
    <row r="5" spans="1:4" ht="12.75">
      <c r="A5" s="3" t="s">
        <v>4</v>
      </c>
      <c r="B5" s="6"/>
      <c r="C5" s="6"/>
      <c r="D5" s="7"/>
    </row>
    <row r="6" spans="1:4">
      <c r="A6" s="6"/>
      <c r="B6" s="6"/>
      <c r="C6" s="6"/>
      <c r="D6" s="6"/>
    </row>
    <row r="7" spans="1:4" ht="12.75">
      <c r="A7" s="93" t="s">
        <v>5</v>
      </c>
      <c r="B7" s="93"/>
      <c r="C7" s="94" t="s">
        <v>168</v>
      </c>
      <c r="D7" s="94"/>
    </row>
    <row r="8" spans="1:4" ht="12.75">
      <c r="A8" s="93" t="s">
        <v>6</v>
      </c>
      <c r="B8" s="93"/>
      <c r="C8" s="95" t="s">
        <v>169</v>
      </c>
      <c r="D8" s="95"/>
    </row>
    <row r="9" spans="1:4"/>
    <row r="10" spans="1:4" ht="12.75">
      <c r="A10" s="8"/>
      <c r="B10" s="8"/>
      <c r="C10" s="8"/>
      <c r="D10" s="8"/>
    </row>
    <row r="11" spans="1:4" ht="12.75">
      <c r="A11" s="9" t="s">
        <v>8</v>
      </c>
      <c r="B11" s="92" t="s">
        <v>9</v>
      </c>
      <c r="C11" s="92"/>
      <c r="D11" s="10"/>
    </row>
    <row r="12" spans="1:4" ht="25.5">
      <c r="A12" s="9" t="s">
        <v>10</v>
      </c>
      <c r="B12" s="92" t="s">
        <v>11</v>
      </c>
      <c r="C12" s="92"/>
      <c r="D12" s="11" t="s">
        <v>146</v>
      </c>
    </row>
    <row r="13" spans="1:4" ht="12.75">
      <c r="A13" s="9" t="s">
        <v>12</v>
      </c>
      <c r="B13" s="92" t="s">
        <v>13</v>
      </c>
      <c r="C13" s="92"/>
      <c r="D13" s="12"/>
    </row>
    <row r="14" spans="1:4" ht="12.75">
      <c r="A14" s="9" t="s">
        <v>14</v>
      </c>
      <c r="B14" s="96" t="s">
        <v>15</v>
      </c>
      <c r="C14" s="97"/>
      <c r="D14" s="13"/>
    </row>
    <row r="15" spans="1:4" ht="12.75">
      <c r="A15" s="9" t="s">
        <v>16</v>
      </c>
      <c r="B15" s="92" t="s">
        <v>17</v>
      </c>
      <c r="C15" s="92"/>
      <c r="D15" s="9">
        <v>12</v>
      </c>
    </row>
    <row r="16" spans="1:4">
      <c r="A16" s="14"/>
      <c r="B16" s="14"/>
      <c r="C16" s="15"/>
      <c r="D16" s="14"/>
    </row>
    <row r="17" spans="1:4" ht="12.75">
      <c r="A17" s="98" t="s">
        <v>18</v>
      </c>
      <c r="B17" s="98"/>
      <c r="C17" s="98"/>
      <c r="D17" s="98"/>
    </row>
    <row r="18" spans="1:4" ht="30" customHeight="1">
      <c r="A18" s="99" t="s">
        <v>19</v>
      </c>
      <c r="B18" s="99"/>
      <c r="C18" s="99"/>
      <c r="D18" s="99"/>
    </row>
    <row r="19" spans="1:4" ht="25.5">
      <c r="A19" s="9">
        <v>1</v>
      </c>
      <c r="B19" s="92" t="s">
        <v>20</v>
      </c>
      <c r="C19" s="92"/>
      <c r="D19" s="9" t="s">
        <v>131</v>
      </c>
    </row>
    <row r="20" spans="1:4" ht="12.75">
      <c r="A20" s="9">
        <v>2</v>
      </c>
      <c r="B20" s="92" t="s">
        <v>21</v>
      </c>
      <c r="C20" s="92"/>
      <c r="D20" s="9" t="s">
        <v>132</v>
      </c>
    </row>
    <row r="21" spans="1:4" ht="12.75">
      <c r="A21" s="9">
        <v>3</v>
      </c>
      <c r="B21" s="92" t="s">
        <v>22</v>
      </c>
      <c r="C21" s="92"/>
      <c r="D21" s="79"/>
    </row>
    <row r="22" spans="1:4" ht="26.25" customHeight="1">
      <c r="A22" s="9">
        <v>4</v>
      </c>
      <c r="B22" s="92" t="s">
        <v>23</v>
      </c>
      <c r="C22" s="92"/>
      <c r="D22" s="9" t="s">
        <v>131</v>
      </c>
    </row>
    <row r="23" spans="1:4" ht="12.75">
      <c r="A23" s="9">
        <v>5</v>
      </c>
      <c r="B23" s="92" t="s">
        <v>24</v>
      </c>
      <c r="C23" s="92"/>
      <c r="D23" s="10"/>
    </row>
    <row r="24" spans="1:4" ht="12.75">
      <c r="A24" s="16"/>
      <c r="B24" s="16"/>
      <c r="C24" s="16"/>
      <c r="D24" s="17"/>
    </row>
    <row r="25" spans="1:4" ht="12.75">
      <c r="A25" s="16"/>
      <c r="B25" s="16"/>
      <c r="C25" s="16"/>
      <c r="D25" s="17"/>
    </row>
    <row r="26" spans="1:4" ht="12.75">
      <c r="A26" s="98" t="s">
        <v>25</v>
      </c>
      <c r="B26" s="98"/>
      <c r="C26" s="98"/>
      <c r="D26" s="98"/>
    </row>
    <row r="27" spans="1:4" ht="12.75">
      <c r="A27" s="18">
        <v>1</v>
      </c>
      <c r="B27" s="99" t="s">
        <v>26</v>
      </c>
      <c r="C27" s="99"/>
      <c r="D27" s="18" t="s">
        <v>27</v>
      </c>
    </row>
    <row r="28" spans="1:4" ht="12.75">
      <c r="A28" s="19" t="s">
        <v>8</v>
      </c>
      <c r="B28" s="92" t="s">
        <v>28</v>
      </c>
      <c r="C28" s="92"/>
      <c r="D28" s="80"/>
    </row>
    <row r="29" spans="1:4" ht="12.75">
      <c r="A29" s="19" t="s">
        <v>10</v>
      </c>
      <c r="B29" s="92" t="s">
        <v>29</v>
      </c>
      <c r="C29" s="92"/>
      <c r="D29" s="80">
        <v>0</v>
      </c>
    </row>
    <row r="30" spans="1:4" ht="15" customHeight="1">
      <c r="A30" s="102" t="s">
        <v>30</v>
      </c>
      <c r="B30" s="103"/>
      <c r="C30" s="104"/>
      <c r="D30" s="21">
        <f>SUM(D28:D29)</f>
        <v>0</v>
      </c>
    </row>
    <row r="31" spans="1:4" ht="24" customHeight="1">
      <c r="A31" s="105" t="s">
        <v>31</v>
      </c>
      <c r="B31" s="106"/>
      <c r="C31" s="106"/>
      <c r="D31" s="106"/>
    </row>
    <row r="32" spans="1:4" ht="12.75">
      <c r="A32" s="100"/>
      <c r="B32" s="101"/>
      <c r="C32" s="101"/>
      <c r="D32" s="101"/>
    </row>
    <row r="33" spans="1:4" ht="15" customHeight="1">
      <c r="A33" s="100" t="s">
        <v>32</v>
      </c>
      <c r="B33" s="101"/>
      <c r="C33" s="101"/>
      <c r="D33" s="101"/>
    </row>
    <row r="34" spans="1:4" ht="15" customHeight="1">
      <c r="A34" s="100" t="s">
        <v>33</v>
      </c>
      <c r="B34" s="101"/>
      <c r="C34" s="101"/>
      <c r="D34" s="101"/>
    </row>
    <row r="35" spans="1:4" ht="25.5" customHeight="1">
      <c r="A35" s="22" t="s">
        <v>34</v>
      </c>
      <c r="B35" s="22" t="s">
        <v>35</v>
      </c>
      <c r="C35" s="22" t="s">
        <v>36</v>
      </c>
      <c r="D35" s="22" t="s">
        <v>27</v>
      </c>
    </row>
    <row r="36" spans="1:4" ht="12.75">
      <c r="A36" s="23" t="s">
        <v>8</v>
      </c>
      <c r="B36" s="24" t="s">
        <v>37</v>
      </c>
      <c r="C36" s="25">
        <v>8.3299999999999999E-2</v>
      </c>
      <c r="D36" s="26">
        <f>C36*D30</f>
        <v>0</v>
      </c>
    </row>
    <row r="37" spans="1:4" ht="26.25" customHeight="1">
      <c r="A37" s="71" t="s">
        <v>10</v>
      </c>
      <c r="B37" s="42" t="s">
        <v>38</v>
      </c>
      <c r="C37" s="72">
        <v>2.7799999999999998E-2</v>
      </c>
      <c r="D37" s="73">
        <f>D30*C37</f>
        <v>0</v>
      </c>
    </row>
    <row r="38" spans="1:4" ht="12.75">
      <c r="A38" s="109" t="s">
        <v>39</v>
      </c>
      <c r="B38" s="109"/>
      <c r="C38" s="27">
        <f>SUM(C36:C37)</f>
        <v>0.1111</v>
      </c>
      <c r="D38" s="28">
        <f>SUM(D36:D37)</f>
        <v>0</v>
      </c>
    </row>
    <row r="39" spans="1:4" ht="12.75">
      <c r="A39" s="23" t="s">
        <v>12</v>
      </c>
      <c r="B39" s="24" t="s">
        <v>40</v>
      </c>
      <c r="C39" s="25">
        <f>C38*C55</f>
        <v>3.7551800000000003E-2</v>
      </c>
      <c r="D39" s="26">
        <f>D30*C39</f>
        <v>0</v>
      </c>
    </row>
    <row r="40" spans="1:4" ht="12.75">
      <c r="A40" s="109" t="s">
        <v>41</v>
      </c>
      <c r="B40" s="109"/>
      <c r="C40" s="27">
        <f>SUM(C38:C39)</f>
        <v>0.1486518</v>
      </c>
      <c r="D40" s="28">
        <f>SUM(D38:D39)</f>
        <v>0</v>
      </c>
    </row>
    <row r="41" spans="1:4" ht="53.25" customHeight="1">
      <c r="A41" s="110" t="s">
        <v>42</v>
      </c>
      <c r="B41" s="111"/>
      <c r="C41" s="111"/>
      <c r="D41" s="112"/>
    </row>
    <row r="42" spans="1:4" ht="40.5" customHeight="1">
      <c r="A42" s="113" t="s">
        <v>43</v>
      </c>
      <c r="B42" s="114"/>
      <c r="C42" s="114"/>
      <c r="D42" s="115"/>
    </row>
    <row r="43" spans="1:4" ht="51.75" customHeight="1">
      <c r="A43" s="116" t="s">
        <v>44</v>
      </c>
      <c r="B43" s="117"/>
      <c r="C43" s="117"/>
      <c r="D43" s="118"/>
    </row>
    <row r="44" spans="1:4" ht="15" customHeight="1">
      <c r="A44" s="29"/>
      <c r="B44" s="30"/>
      <c r="C44" s="30"/>
      <c r="D44" s="30"/>
    </row>
    <row r="45" spans="1:4" ht="25.5" customHeight="1">
      <c r="A45" s="107" t="s">
        <v>45</v>
      </c>
      <c r="B45" s="108"/>
      <c r="C45" s="108"/>
      <c r="D45" s="108"/>
    </row>
    <row r="46" spans="1:4" ht="17.25" customHeight="1">
      <c r="A46" s="31" t="s">
        <v>46</v>
      </c>
      <c r="B46" s="31" t="s">
        <v>47</v>
      </c>
      <c r="C46" s="31" t="s">
        <v>36</v>
      </c>
      <c r="D46" s="31" t="s">
        <v>27</v>
      </c>
    </row>
    <row r="47" spans="1:4" ht="12.75">
      <c r="A47" s="32" t="s">
        <v>8</v>
      </c>
      <c r="B47" s="33" t="s">
        <v>48</v>
      </c>
      <c r="C47" s="34">
        <f>[1]PARÂMETROS!B35</f>
        <v>0.2</v>
      </c>
      <c r="D47" s="35">
        <f>D30*C47</f>
        <v>0</v>
      </c>
    </row>
    <row r="48" spans="1:4" ht="12.75">
      <c r="A48" s="32" t="s">
        <v>10</v>
      </c>
      <c r="B48" s="33" t="s">
        <v>49</v>
      </c>
      <c r="C48" s="34">
        <f>[1]PARÂMETROS!B36</f>
        <v>2.5000000000000001E-2</v>
      </c>
      <c r="D48" s="35">
        <f>D30*C48</f>
        <v>0</v>
      </c>
    </row>
    <row r="49" spans="1:4" ht="12.75">
      <c r="A49" s="32" t="s">
        <v>12</v>
      </c>
      <c r="B49" s="33" t="s">
        <v>50</v>
      </c>
      <c r="C49" s="85"/>
      <c r="D49" s="81">
        <f>D30*C49</f>
        <v>0</v>
      </c>
    </row>
    <row r="50" spans="1:4" ht="12.75">
      <c r="A50" s="32" t="s">
        <v>14</v>
      </c>
      <c r="B50" s="33" t="s">
        <v>51</v>
      </c>
      <c r="C50" s="34">
        <f>[1]PARÂMETROS!B38</f>
        <v>1.4999999999999999E-2</v>
      </c>
      <c r="D50" s="35">
        <f>D30*C50</f>
        <v>0</v>
      </c>
    </row>
    <row r="51" spans="1:4" ht="12.75">
      <c r="A51" s="32" t="s">
        <v>16</v>
      </c>
      <c r="B51" s="33" t="s">
        <v>52</v>
      </c>
      <c r="C51" s="34">
        <f>[1]PARÂMETROS!B39</f>
        <v>0.01</v>
      </c>
      <c r="D51" s="35">
        <f>D30*C51</f>
        <v>0</v>
      </c>
    </row>
    <row r="52" spans="1:4" ht="12.75">
      <c r="A52" s="32" t="s">
        <v>53</v>
      </c>
      <c r="B52" s="33" t="s">
        <v>54</v>
      </c>
      <c r="C52" s="34">
        <f>[1]PARÂMETROS!B40</f>
        <v>6.0000000000000001E-3</v>
      </c>
      <c r="D52" s="35">
        <f>D30*C52</f>
        <v>0</v>
      </c>
    </row>
    <row r="53" spans="1:4" ht="12.75">
      <c r="A53" s="32" t="s">
        <v>55</v>
      </c>
      <c r="B53" s="33" t="s">
        <v>56</v>
      </c>
      <c r="C53" s="34">
        <f>[1]PARÂMETROS!B41</f>
        <v>2E-3</v>
      </c>
      <c r="D53" s="35">
        <f>D30*C53</f>
        <v>0</v>
      </c>
    </row>
    <row r="54" spans="1:4" ht="12.75">
      <c r="A54" s="32" t="s">
        <v>57</v>
      </c>
      <c r="B54" s="33" t="s">
        <v>58</v>
      </c>
      <c r="C54" s="34">
        <f>[1]PARÂMETROS!B42</f>
        <v>0.08</v>
      </c>
      <c r="D54" s="35">
        <f>D30*C54</f>
        <v>0</v>
      </c>
    </row>
    <row r="55" spans="1:4" ht="12.75">
      <c r="A55" s="119" t="s">
        <v>59</v>
      </c>
      <c r="B55" s="119"/>
      <c r="C55" s="36">
        <f>SUM(C47:C54)</f>
        <v>0.33800000000000002</v>
      </c>
      <c r="D55" s="37">
        <f>SUM(D47:D54)</f>
        <v>0</v>
      </c>
    </row>
    <row r="56" spans="1:4" ht="27" customHeight="1">
      <c r="A56" s="110" t="s">
        <v>60</v>
      </c>
      <c r="B56" s="111"/>
      <c r="C56" s="111"/>
      <c r="D56" s="112"/>
    </row>
    <row r="57" spans="1:4" ht="27" customHeight="1">
      <c r="A57" s="113" t="s">
        <v>61</v>
      </c>
      <c r="B57" s="114"/>
      <c r="C57" s="114"/>
      <c r="D57" s="115"/>
    </row>
    <row r="58" spans="1:4" ht="27" customHeight="1">
      <c r="A58" s="116" t="s">
        <v>62</v>
      </c>
      <c r="B58" s="117"/>
      <c r="C58" s="117"/>
      <c r="D58" s="118"/>
    </row>
    <row r="59" spans="1:4" ht="15" customHeight="1">
      <c r="A59" s="30"/>
      <c r="B59" s="30"/>
      <c r="C59" s="30"/>
      <c r="D59" s="30"/>
    </row>
    <row r="60" spans="1:4" ht="15" customHeight="1">
      <c r="A60" s="107" t="s">
        <v>63</v>
      </c>
      <c r="B60" s="108"/>
      <c r="C60" s="108"/>
      <c r="D60" s="108"/>
    </row>
    <row r="61" spans="1:4" ht="12.75">
      <c r="A61" s="38" t="s">
        <v>64</v>
      </c>
      <c r="B61" s="38" t="s">
        <v>65</v>
      </c>
      <c r="C61" s="38" t="s">
        <v>130</v>
      </c>
      <c r="D61" s="38" t="s">
        <v>66</v>
      </c>
    </row>
    <row r="62" spans="1:4" ht="12.75">
      <c r="A62" s="39" t="s">
        <v>8</v>
      </c>
      <c r="B62" s="40" t="s">
        <v>67</v>
      </c>
      <c r="C62" s="80"/>
      <c r="D62" s="20">
        <f>IF((C62*22*2)-(D28*6%)&gt;0,(C62*22*2)-(D28*6%),0)</f>
        <v>0</v>
      </c>
    </row>
    <row r="63" spans="1:4" ht="24">
      <c r="A63" s="75" t="s">
        <v>10</v>
      </c>
      <c r="B63" s="41" t="s">
        <v>133</v>
      </c>
      <c r="C63" s="82"/>
      <c r="D63" s="74">
        <f>(C63*22)</f>
        <v>0</v>
      </c>
    </row>
    <row r="64" spans="1:4" ht="12.75">
      <c r="A64" s="75" t="s">
        <v>12</v>
      </c>
      <c r="B64" s="86" t="s">
        <v>134</v>
      </c>
      <c r="C64" s="120"/>
      <c r="D64" s="121"/>
    </row>
    <row r="65" spans="1:4" ht="12.75">
      <c r="A65" s="39" t="s">
        <v>12</v>
      </c>
      <c r="B65" s="42" t="s">
        <v>135</v>
      </c>
      <c r="C65" s="122"/>
      <c r="D65" s="123"/>
    </row>
    <row r="66" spans="1:4" ht="12.75">
      <c r="A66" s="39" t="s">
        <v>14</v>
      </c>
      <c r="B66" s="43" t="s">
        <v>136</v>
      </c>
      <c r="C66" s="122"/>
      <c r="D66" s="123"/>
    </row>
    <row r="67" spans="1:4" ht="15" customHeight="1">
      <c r="A67" s="39" t="s">
        <v>16</v>
      </c>
      <c r="B67" s="43" t="s">
        <v>29</v>
      </c>
      <c r="C67" s="122">
        <v>0</v>
      </c>
      <c r="D67" s="123"/>
    </row>
    <row r="68" spans="1:4" ht="27" customHeight="1">
      <c r="A68" s="124" t="s">
        <v>68</v>
      </c>
      <c r="B68" s="125"/>
      <c r="C68" s="126">
        <f>D62+D63+C64+C65+C66+C67</f>
        <v>0</v>
      </c>
      <c r="D68" s="127"/>
    </row>
    <row r="69" spans="1:4">
      <c r="A69" s="128" t="s">
        <v>69</v>
      </c>
      <c r="B69" s="129"/>
      <c r="C69" s="129"/>
      <c r="D69" s="129"/>
    </row>
    <row r="70" spans="1:4" ht="29.25" customHeight="1">
      <c r="A70" s="130"/>
      <c r="B70" s="131"/>
      <c r="C70" s="131"/>
      <c r="D70" s="131"/>
    </row>
    <row r="71" spans="1:4" ht="12.75">
      <c r="A71" s="107" t="s">
        <v>70</v>
      </c>
      <c r="B71" s="108"/>
      <c r="C71" s="108"/>
      <c r="D71" s="108"/>
    </row>
    <row r="72" spans="1:4" ht="12.75">
      <c r="A72" s="22">
        <v>2</v>
      </c>
      <c r="B72" s="22" t="s">
        <v>71</v>
      </c>
      <c r="C72" s="22" t="s">
        <v>36</v>
      </c>
      <c r="D72" s="22" t="s">
        <v>27</v>
      </c>
    </row>
    <row r="73" spans="1:4" ht="25.5">
      <c r="A73" s="9" t="s">
        <v>34</v>
      </c>
      <c r="B73" s="43" t="s">
        <v>35</v>
      </c>
      <c r="C73" s="76">
        <f>C40</f>
        <v>0.1486518</v>
      </c>
      <c r="D73" s="59">
        <f>D40</f>
        <v>0</v>
      </c>
    </row>
    <row r="74" spans="1:4" ht="12.75">
      <c r="A74" s="9" t="s">
        <v>46</v>
      </c>
      <c r="B74" s="43" t="s">
        <v>47</v>
      </c>
      <c r="C74" s="76">
        <f>C55</f>
        <v>0.33800000000000002</v>
      </c>
      <c r="D74" s="59">
        <f>D55</f>
        <v>0</v>
      </c>
    </row>
    <row r="75" spans="1:4" ht="12.75">
      <c r="A75" s="9" t="s">
        <v>64</v>
      </c>
      <c r="B75" s="43" t="s">
        <v>65</v>
      </c>
      <c r="C75" s="76"/>
      <c r="D75" s="59">
        <f>C68</f>
        <v>0</v>
      </c>
    </row>
    <row r="76" spans="1:4" ht="12.75">
      <c r="A76" s="109" t="s">
        <v>73</v>
      </c>
      <c r="B76" s="109"/>
      <c r="C76" s="48" t="s">
        <v>72</v>
      </c>
      <c r="D76" s="49">
        <f>SUM(D73:D75)</f>
        <v>0</v>
      </c>
    </row>
    <row r="77" spans="1:4">
      <c r="A77" s="50"/>
      <c r="B77" s="51"/>
      <c r="C77" s="51"/>
      <c r="D77" s="51"/>
    </row>
    <row r="78" spans="1:4" ht="27.75" customHeight="1">
      <c r="A78" s="107" t="s">
        <v>74</v>
      </c>
      <c r="B78" s="108"/>
      <c r="C78" s="108"/>
      <c r="D78" s="108"/>
    </row>
    <row r="79" spans="1:4" ht="30.75" customHeight="1">
      <c r="A79" s="22">
        <v>3</v>
      </c>
      <c r="B79" s="22" t="s">
        <v>75</v>
      </c>
      <c r="C79" s="22" t="s">
        <v>36</v>
      </c>
      <c r="D79" s="22" t="s">
        <v>27</v>
      </c>
    </row>
    <row r="80" spans="1:4" ht="12.75">
      <c r="A80" s="9" t="s">
        <v>8</v>
      </c>
      <c r="B80" s="43" t="s">
        <v>76</v>
      </c>
      <c r="C80" s="52">
        <v>4.1999999999999997E-3</v>
      </c>
      <c r="D80" s="59">
        <f t="shared" ref="D80:D85" si="0">D$30*C80</f>
        <v>0</v>
      </c>
    </row>
    <row r="81" spans="1:4" ht="37.5">
      <c r="A81" s="9" t="s">
        <v>10</v>
      </c>
      <c r="B81" s="43" t="s">
        <v>77</v>
      </c>
      <c r="C81" s="52">
        <f>C80*C54</f>
        <v>3.3599999999999998E-4</v>
      </c>
      <c r="D81" s="59">
        <f t="shared" si="0"/>
        <v>0</v>
      </c>
    </row>
    <row r="82" spans="1:4" ht="62.25">
      <c r="A82" s="9" t="s">
        <v>12</v>
      </c>
      <c r="B82" s="43" t="s">
        <v>78</v>
      </c>
      <c r="C82" s="52">
        <f>40%*C55*C80</f>
        <v>5.6784000000000001E-4</v>
      </c>
      <c r="D82" s="59">
        <f t="shared" si="0"/>
        <v>0</v>
      </c>
    </row>
    <row r="83" spans="1:4" ht="12.75">
      <c r="A83" s="9" t="s">
        <v>14</v>
      </c>
      <c r="B83" s="43" t="s">
        <v>79</v>
      </c>
      <c r="C83" s="52">
        <v>1.9400000000000001E-2</v>
      </c>
      <c r="D83" s="59">
        <f t="shared" si="0"/>
        <v>0</v>
      </c>
    </row>
    <row r="84" spans="1:4" ht="62.25">
      <c r="A84" s="9" t="s">
        <v>16</v>
      </c>
      <c r="B84" s="43" t="s">
        <v>80</v>
      </c>
      <c r="C84" s="52">
        <f>C55*C83</f>
        <v>6.5572000000000009E-3</v>
      </c>
      <c r="D84" s="59">
        <f t="shared" si="0"/>
        <v>0</v>
      </c>
    </row>
    <row r="85" spans="1:4" ht="62.25">
      <c r="A85" s="9" t="s">
        <v>53</v>
      </c>
      <c r="B85" s="43" t="s">
        <v>81</v>
      </c>
      <c r="C85" s="52">
        <f>40%*C55*C83</f>
        <v>2.6228800000000002E-3</v>
      </c>
      <c r="D85" s="59">
        <f t="shared" si="0"/>
        <v>0</v>
      </c>
    </row>
    <row r="86" spans="1:4" ht="12.75">
      <c r="A86" s="109" t="s">
        <v>82</v>
      </c>
      <c r="B86" s="109"/>
      <c r="C86" s="53">
        <f>SUM(C80:C85)</f>
        <v>3.3683919999999999E-2</v>
      </c>
      <c r="D86" s="49">
        <f>SUM(D80:D85)</f>
        <v>0</v>
      </c>
    </row>
    <row r="87" spans="1:4" ht="66" customHeight="1">
      <c r="A87" s="132" t="s">
        <v>83</v>
      </c>
      <c r="B87" s="133"/>
      <c r="C87" s="133"/>
      <c r="D87" s="133"/>
    </row>
    <row r="88" spans="1:4" ht="12.75">
      <c r="A88" s="29"/>
      <c r="B88" s="30"/>
      <c r="C88" s="30"/>
      <c r="D88" s="30"/>
    </row>
    <row r="89" spans="1:4" ht="23.25" customHeight="1">
      <c r="A89" s="107" t="s">
        <v>84</v>
      </c>
      <c r="B89" s="108"/>
      <c r="C89" s="108"/>
      <c r="D89" s="108"/>
    </row>
    <row r="90" spans="1:4"/>
    <row r="91" spans="1:4" ht="51" customHeight="1">
      <c r="A91" s="134" t="s">
        <v>85</v>
      </c>
      <c r="B91" s="135"/>
      <c r="C91" s="135"/>
      <c r="D91" s="136"/>
    </row>
    <row r="92" spans="1:4" ht="12.75">
      <c r="A92" s="54"/>
      <c r="B92" s="55"/>
      <c r="C92" s="55"/>
      <c r="D92" s="55"/>
    </row>
    <row r="93" spans="1:4" ht="24.75" customHeight="1">
      <c r="A93" s="107" t="s">
        <v>86</v>
      </c>
      <c r="B93" s="108"/>
      <c r="C93" s="108"/>
      <c r="D93" s="108"/>
    </row>
    <row r="94" spans="1:4" ht="19.5" customHeight="1">
      <c r="A94" s="22" t="s">
        <v>87</v>
      </c>
      <c r="B94" s="22" t="s">
        <v>88</v>
      </c>
      <c r="C94" s="22" t="s">
        <v>36</v>
      </c>
      <c r="D94" s="22" t="s">
        <v>27</v>
      </c>
    </row>
    <row r="95" spans="1:4" ht="38.25">
      <c r="A95" s="9" t="s">
        <v>8</v>
      </c>
      <c r="B95" s="43" t="s">
        <v>89</v>
      </c>
      <c r="C95" s="56">
        <v>9.9400000000000002E-2</v>
      </c>
      <c r="D95" s="59">
        <f t="shared" ref="D95:D100" si="1">D$30*C95</f>
        <v>0</v>
      </c>
    </row>
    <row r="96" spans="1:4" ht="12.75">
      <c r="A96" s="9" t="s">
        <v>10</v>
      </c>
      <c r="B96" s="43" t="s">
        <v>90</v>
      </c>
      <c r="C96" s="83">
        <v>2.8E-3</v>
      </c>
      <c r="D96" s="59">
        <f t="shared" si="1"/>
        <v>0</v>
      </c>
    </row>
    <row r="97" spans="1:4" ht="12.75">
      <c r="A97" s="9" t="s">
        <v>12</v>
      </c>
      <c r="B97" s="43" t="s">
        <v>91</v>
      </c>
      <c r="C97" s="83">
        <v>2.0000000000000001E-4</v>
      </c>
      <c r="D97" s="59">
        <f t="shared" si="1"/>
        <v>0</v>
      </c>
    </row>
    <row r="98" spans="1:4" ht="25.5">
      <c r="A98" s="9" t="s">
        <v>14</v>
      </c>
      <c r="B98" s="43" t="s">
        <v>92</v>
      </c>
      <c r="C98" s="83">
        <v>2.9999999999999997E-4</v>
      </c>
      <c r="D98" s="59">
        <f t="shared" si="1"/>
        <v>0</v>
      </c>
    </row>
    <row r="99" spans="1:4" ht="12.75">
      <c r="A99" s="9" t="s">
        <v>16</v>
      </c>
      <c r="B99" s="43" t="s">
        <v>93</v>
      </c>
      <c r="C99" s="83">
        <v>2.0000000000000001E-4</v>
      </c>
      <c r="D99" s="59">
        <f t="shared" si="1"/>
        <v>0</v>
      </c>
    </row>
    <row r="100" spans="1:4" ht="12.75">
      <c r="A100" s="9" t="s">
        <v>53</v>
      </c>
      <c r="B100" s="43" t="s">
        <v>94</v>
      </c>
      <c r="C100" s="83">
        <v>2.9999999999999997E-4</v>
      </c>
      <c r="D100" s="59">
        <f t="shared" si="1"/>
        <v>0</v>
      </c>
    </row>
    <row r="101" spans="1:4" ht="12.75">
      <c r="A101" s="137" t="s">
        <v>95</v>
      </c>
      <c r="B101" s="137"/>
      <c r="C101" s="77">
        <f>SUM(C95:C100)</f>
        <v>0.1032</v>
      </c>
      <c r="D101" s="78">
        <f>SUM(D95:D100)</f>
        <v>0</v>
      </c>
    </row>
    <row r="102" spans="1:4" ht="12.75">
      <c r="A102" s="9" t="s">
        <v>55</v>
      </c>
      <c r="B102" s="42" t="s">
        <v>96</v>
      </c>
      <c r="C102" s="58">
        <f>C55*C101</f>
        <v>3.4881600000000006E-2</v>
      </c>
      <c r="D102" s="59">
        <f>C102*D30</f>
        <v>0</v>
      </c>
    </row>
    <row r="103" spans="1:4" ht="12.75">
      <c r="A103" s="109" t="s">
        <v>97</v>
      </c>
      <c r="B103" s="109"/>
      <c r="C103" s="57">
        <f>C101+C102</f>
        <v>0.1380816</v>
      </c>
      <c r="D103" s="49">
        <f>D101+D102</f>
        <v>0</v>
      </c>
    </row>
    <row r="104" spans="1:4" ht="12.75">
      <c r="A104" s="29"/>
      <c r="B104" s="30"/>
      <c r="C104" s="30"/>
      <c r="D104" s="30"/>
    </row>
    <row r="105" spans="1:4" ht="26.25" customHeight="1">
      <c r="A105" s="107" t="s">
        <v>98</v>
      </c>
      <c r="B105" s="108"/>
      <c r="C105" s="108"/>
      <c r="D105" s="108"/>
    </row>
    <row r="106" spans="1:4" ht="12.75">
      <c r="A106" s="22">
        <v>4</v>
      </c>
      <c r="B106" s="22" t="s">
        <v>99</v>
      </c>
      <c r="C106" s="22" t="s">
        <v>36</v>
      </c>
      <c r="D106" s="22" t="s">
        <v>27</v>
      </c>
    </row>
    <row r="107" spans="1:4" ht="12.75">
      <c r="A107" s="19" t="s">
        <v>87</v>
      </c>
      <c r="B107" s="45" t="s">
        <v>100</v>
      </c>
      <c r="C107" s="46">
        <v>0.1419</v>
      </c>
      <c r="D107" s="47">
        <f>D103</f>
        <v>0</v>
      </c>
    </row>
    <row r="108" spans="1:4" ht="12.75">
      <c r="A108" s="109" t="s">
        <v>101</v>
      </c>
      <c r="B108" s="109"/>
      <c r="C108" s="48" t="s">
        <v>72</v>
      </c>
      <c r="D108" s="49">
        <f>SUM(D107:D107)</f>
        <v>0</v>
      </c>
    </row>
    <row r="109" spans="1:4" ht="12.75">
      <c r="A109" s="29"/>
      <c r="B109" s="30"/>
      <c r="C109" s="30"/>
      <c r="D109" s="30"/>
    </row>
    <row r="110" spans="1:4" ht="12.75">
      <c r="A110" s="107" t="s">
        <v>102</v>
      </c>
      <c r="B110" s="108"/>
      <c r="C110" s="108"/>
      <c r="D110" s="108"/>
    </row>
    <row r="111" spans="1:4" ht="12.75">
      <c r="A111" s="38">
        <v>5</v>
      </c>
      <c r="B111" s="139" t="s">
        <v>103</v>
      </c>
      <c r="C111" s="139"/>
      <c r="D111" s="38" t="s">
        <v>27</v>
      </c>
    </row>
    <row r="112" spans="1:4" ht="12.75">
      <c r="A112" s="19" t="s">
        <v>8</v>
      </c>
      <c r="B112" s="140" t="s">
        <v>104</v>
      </c>
      <c r="C112" s="140"/>
      <c r="D112" s="84"/>
    </row>
    <row r="113" spans="1:4" ht="12.75">
      <c r="A113" s="19" t="s">
        <v>10</v>
      </c>
      <c r="B113" s="140" t="s">
        <v>29</v>
      </c>
      <c r="C113" s="140"/>
      <c r="D113" s="84">
        <v>0</v>
      </c>
    </row>
    <row r="114" spans="1:4" ht="12.75">
      <c r="A114" s="44"/>
      <c r="B114" s="109" t="s">
        <v>105</v>
      </c>
      <c r="C114" s="109"/>
      <c r="D114" s="49">
        <f>SUM(D112:D113)</f>
        <v>0</v>
      </c>
    </row>
    <row r="115" spans="1:4">
      <c r="A115" s="141" t="s">
        <v>106</v>
      </c>
      <c r="B115" s="142"/>
      <c r="C115" s="142"/>
      <c r="D115" s="142"/>
    </row>
    <row r="116" spans="1:4" ht="12.75">
      <c r="A116" s="143"/>
      <c r="B116" s="144"/>
      <c r="C116" s="144"/>
      <c r="D116" s="144"/>
    </row>
    <row r="117" spans="1:4" ht="12.75">
      <c r="A117" s="145" t="s">
        <v>107</v>
      </c>
      <c r="B117" s="145"/>
      <c r="C117" s="145"/>
      <c r="D117" s="145"/>
    </row>
    <row r="118" spans="1:4" ht="12.75">
      <c r="A118" s="22">
        <v>6</v>
      </c>
      <c r="B118" s="22" t="s">
        <v>108</v>
      </c>
      <c r="C118" s="22" t="s">
        <v>36</v>
      </c>
      <c r="D118" s="22" t="s">
        <v>27</v>
      </c>
    </row>
    <row r="119" spans="1:4" ht="12.75">
      <c r="A119" s="39" t="s">
        <v>8</v>
      </c>
      <c r="B119" s="60" t="s">
        <v>109</v>
      </c>
      <c r="C119" s="70">
        <v>0.05</v>
      </c>
      <c r="D119" s="61">
        <f>(D30+D76+D86+D108+D114)*C119</f>
        <v>0</v>
      </c>
    </row>
    <row r="120" spans="1:4" ht="12.75">
      <c r="A120" s="39" t="s">
        <v>10</v>
      </c>
      <c r="B120" s="60" t="s">
        <v>110</v>
      </c>
      <c r="C120" s="70">
        <v>7.0000000000000007E-2</v>
      </c>
      <c r="D120" s="61">
        <f>(D30+D76+D86+D108+D114+D119)*C120</f>
        <v>0</v>
      </c>
    </row>
    <row r="121" spans="1:4" ht="12.75">
      <c r="A121" s="39" t="s">
        <v>12</v>
      </c>
      <c r="B121" s="60" t="s">
        <v>111</v>
      </c>
      <c r="C121" s="62">
        <f>SUM(C122:C124)</f>
        <v>5.6499999999999995E-2</v>
      </c>
      <c r="D121" s="63">
        <f>((D136+D119+D120)/(1-C121))*C121</f>
        <v>0</v>
      </c>
    </row>
    <row r="122" spans="1:4" ht="12.75">
      <c r="A122" s="64"/>
      <c r="B122" s="60" t="s">
        <v>112</v>
      </c>
      <c r="C122" s="70">
        <v>6.4999999999999997E-3</v>
      </c>
      <c r="D122" s="61">
        <f>((D136+D119+D120)/(1-C121))*C122</f>
        <v>0</v>
      </c>
    </row>
    <row r="123" spans="1:4" ht="12.75">
      <c r="A123" s="64"/>
      <c r="B123" s="60" t="s">
        <v>113</v>
      </c>
      <c r="C123" s="70">
        <v>0.03</v>
      </c>
      <c r="D123" s="61">
        <f>((D136+D119+D120)/(1-C121))*C123</f>
        <v>0</v>
      </c>
    </row>
    <row r="124" spans="1:4" ht="12.75">
      <c r="A124" s="64"/>
      <c r="B124" s="60" t="s">
        <v>114</v>
      </c>
      <c r="C124" s="70">
        <v>0.02</v>
      </c>
      <c r="D124" s="61">
        <f>((D136+D119+D120)/(1-C121))*C124</f>
        <v>0</v>
      </c>
    </row>
    <row r="125" spans="1:4" ht="12.75">
      <c r="A125" s="44"/>
      <c r="B125" s="65" t="s">
        <v>115</v>
      </c>
      <c r="C125" s="57"/>
      <c r="D125" s="49">
        <f>D119+D120+D121</f>
        <v>0</v>
      </c>
    </row>
    <row r="126" spans="1:4" ht="12.75">
      <c r="A126" s="66" t="s">
        <v>116</v>
      </c>
      <c r="B126" s="67"/>
      <c r="C126" s="67"/>
    </row>
    <row r="127" spans="1:4" ht="12.75">
      <c r="A127" s="66" t="s">
        <v>117</v>
      </c>
    </row>
    <row r="128" spans="1:4"/>
    <row r="129" spans="1:4" ht="12.75">
      <c r="A129" s="145" t="s">
        <v>118</v>
      </c>
      <c r="B129" s="145"/>
      <c r="C129" s="145"/>
      <c r="D129" s="145"/>
    </row>
    <row r="130" spans="1:4" ht="12.75">
      <c r="A130" s="44"/>
      <c r="B130" s="138" t="s">
        <v>119</v>
      </c>
      <c r="C130" s="138"/>
      <c r="D130" s="22" t="s">
        <v>120</v>
      </c>
    </row>
    <row r="131" spans="1:4" ht="12.75">
      <c r="A131" s="68" t="s">
        <v>8</v>
      </c>
      <c r="B131" s="148" t="s">
        <v>121</v>
      </c>
      <c r="C131" s="148"/>
      <c r="D131" s="47">
        <f>D30</f>
        <v>0</v>
      </c>
    </row>
    <row r="132" spans="1:4" ht="24" customHeight="1">
      <c r="A132" s="68" t="s">
        <v>10</v>
      </c>
      <c r="B132" s="148" t="s">
        <v>122</v>
      </c>
      <c r="C132" s="148"/>
      <c r="D132" s="47">
        <f>D76</f>
        <v>0</v>
      </c>
    </row>
    <row r="133" spans="1:4" ht="12.75">
      <c r="A133" s="68" t="s">
        <v>12</v>
      </c>
      <c r="B133" s="148" t="s">
        <v>123</v>
      </c>
      <c r="C133" s="148"/>
      <c r="D133" s="47">
        <f>D86</f>
        <v>0</v>
      </c>
    </row>
    <row r="134" spans="1:4" ht="12.75">
      <c r="A134" s="9" t="s">
        <v>14</v>
      </c>
      <c r="B134" s="92" t="s">
        <v>124</v>
      </c>
      <c r="C134" s="92"/>
      <c r="D134" s="59">
        <f>D108</f>
        <v>0</v>
      </c>
    </row>
    <row r="135" spans="1:4" ht="12.75">
      <c r="A135" s="68" t="s">
        <v>16</v>
      </c>
      <c r="B135" s="148" t="s">
        <v>125</v>
      </c>
      <c r="C135" s="148"/>
      <c r="D135" s="47">
        <f>D114</f>
        <v>0</v>
      </c>
    </row>
    <row r="136" spans="1:4" ht="24" customHeight="1">
      <c r="A136" s="109" t="s">
        <v>126</v>
      </c>
      <c r="B136" s="109"/>
      <c r="C136" s="109"/>
      <c r="D136" s="49">
        <f>SUM(D131:D135)</f>
        <v>0</v>
      </c>
    </row>
    <row r="137" spans="1:4" ht="12.75">
      <c r="A137" s="68" t="s">
        <v>53</v>
      </c>
      <c r="B137" s="146" t="s">
        <v>127</v>
      </c>
      <c r="C137" s="146"/>
      <c r="D137" s="47">
        <f>D125</f>
        <v>0</v>
      </c>
    </row>
    <row r="138" spans="1:4" ht="16.5" customHeight="1">
      <c r="A138" s="109" t="s">
        <v>128</v>
      </c>
      <c r="B138" s="109"/>
      <c r="C138" s="109"/>
      <c r="D138" s="49">
        <f>TRUNC((D136+D137),2)</f>
        <v>0</v>
      </c>
    </row>
    <row r="139" spans="1:4">
      <c r="A139" s="147" t="s">
        <v>7</v>
      </c>
      <c r="B139" s="147"/>
      <c r="C139" s="147"/>
      <c r="D139" s="147"/>
    </row>
    <row r="140" spans="1:4" ht="16.5" customHeight="1"/>
    <row r="141" spans="1:4" ht="15.75" customHeight="1"/>
    <row r="142" spans="1:4" ht="14.25" customHeight="1"/>
    <row r="143" spans="1:4" ht="14.25" customHeight="1">
      <c r="C143" s="69"/>
    </row>
    <row r="144" spans="1:4"/>
    <row r="146"/>
  </sheetData>
  <sheetProtection formatCells="0" formatColumns="0" formatRows="0" insertColumns="0" insertRows="0"/>
  <mergeCells count="75">
    <mergeCell ref="B137:C137"/>
    <mergeCell ref="A138:C138"/>
    <mergeCell ref="A139:D139"/>
    <mergeCell ref="B131:C131"/>
    <mergeCell ref="B132:C132"/>
    <mergeCell ref="B133:C133"/>
    <mergeCell ref="B134:C134"/>
    <mergeCell ref="B135:C135"/>
    <mergeCell ref="A136:C136"/>
    <mergeCell ref="B130:C130"/>
    <mergeCell ref="A105:D105"/>
    <mergeCell ref="A108:B108"/>
    <mergeCell ref="A110:D110"/>
    <mergeCell ref="B111:C111"/>
    <mergeCell ref="B112:C112"/>
    <mergeCell ref="B113:C113"/>
    <mergeCell ref="B114:C114"/>
    <mergeCell ref="A115:D115"/>
    <mergeCell ref="A116:D116"/>
    <mergeCell ref="A117:D117"/>
    <mergeCell ref="A129:D129"/>
    <mergeCell ref="A103:B103"/>
    <mergeCell ref="A69:D69"/>
    <mergeCell ref="A70:D70"/>
    <mergeCell ref="A71:D71"/>
    <mergeCell ref="A76:B76"/>
    <mergeCell ref="A78:D78"/>
    <mergeCell ref="A86:B86"/>
    <mergeCell ref="A87:D87"/>
    <mergeCell ref="A89:D89"/>
    <mergeCell ref="A91:D91"/>
    <mergeCell ref="A93:D93"/>
    <mergeCell ref="A101:B101"/>
    <mergeCell ref="C64:D64"/>
    <mergeCell ref="C65:D65"/>
    <mergeCell ref="C66:D66"/>
    <mergeCell ref="C67:D67"/>
    <mergeCell ref="A68:B68"/>
    <mergeCell ref="C68:D68"/>
    <mergeCell ref="A60:D60"/>
    <mergeCell ref="A34:D34"/>
    <mergeCell ref="A38:B38"/>
    <mergeCell ref="A40:B40"/>
    <mergeCell ref="A41:D41"/>
    <mergeCell ref="A42:D42"/>
    <mergeCell ref="A43:D43"/>
    <mergeCell ref="A45:D45"/>
    <mergeCell ref="A55:B55"/>
    <mergeCell ref="A56:D56"/>
    <mergeCell ref="A57:D57"/>
    <mergeCell ref="A58:D58"/>
    <mergeCell ref="A33:D33"/>
    <mergeCell ref="B20:C20"/>
    <mergeCell ref="B21:C21"/>
    <mergeCell ref="B22:C22"/>
    <mergeCell ref="B23:C23"/>
    <mergeCell ref="A26:D26"/>
    <mergeCell ref="B27:C27"/>
    <mergeCell ref="B28:C28"/>
    <mergeCell ref="B29:C29"/>
    <mergeCell ref="A30:C30"/>
    <mergeCell ref="A31:D31"/>
    <mergeCell ref="A32:D32"/>
    <mergeCell ref="B19:C19"/>
    <mergeCell ref="A7:B7"/>
    <mergeCell ref="C7:D7"/>
    <mergeCell ref="A8:B8"/>
    <mergeCell ref="C8:D8"/>
    <mergeCell ref="B11:C11"/>
    <mergeCell ref="B12:C12"/>
    <mergeCell ref="B13:C13"/>
    <mergeCell ref="B14:C14"/>
    <mergeCell ref="B15:C15"/>
    <mergeCell ref="A17:D17"/>
    <mergeCell ref="A18:D18"/>
  </mergeCells>
  <pageMargins left="1.1811023622047245" right="0.39370078740157483" top="0.78740157480314965" bottom="0.78740157480314965" header="0.31496062992125984" footer="0.31496062992125984"/>
  <pageSetup paperSize="9" scale="80" fitToHeight="3" orientation="portrait" r:id="rId1"/>
  <rowBreaks count="2" manualBreakCount="2">
    <brk id="43" max="3" man="1"/>
    <brk id="88" max="3" man="1"/>
  </rowBreaks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E146"/>
  <sheetViews>
    <sheetView showGridLines="0" topLeftCell="A109" zoomScaleNormal="100" zoomScaleSheetLayoutView="100" workbookViewId="0">
      <selection activeCell="C66" sqref="C66:D66"/>
    </sheetView>
  </sheetViews>
  <sheetFormatPr defaultColWidth="0" defaultRowHeight="12" customHeight="1" zeroHeight="1"/>
  <cols>
    <col min="1" max="1" width="5" style="2" customWidth="1"/>
    <col min="2" max="2" width="48.7109375" style="2" customWidth="1"/>
    <col min="3" max="3" width="18" style="2" customWidth="1"/>
    <col min="4" max="4" width="18.42578125" style="2" customWidth="1"/>
    <col min="5" max="5" width="17.42578125" style="2" hidden="1" customWidth="1"/>
    <col min="6" max="16384" width="0" style="2" hidden="1"/>
  </cols>
  <sheetData>
    <row r="1" spans="1:4" ht="12.75">
      <c r="A1" s="1" t="s">
        <v>0</v>
      </c>
      <c r="B1" s="4"/>
      <c r="C1" s="4"/>
      <c r="D1" s="5"/>
    </row>
    <row r="2" spans="1:4" ht="12.75">
      <c r="A2" s="3" t="s">
        <v>1</v>
      </c>
      <c r="B2" s="6"/>
      <c r="C2" s="6"/>
      <c r="D2" s="7"/>
    </row>
    <row r="3" spans="1:4" ht="12.75">
      <c r="A3" s="3" t="s">
        <v>2</v>
      </c>
      <c r="B3" s="6"/>
      <c r="C3" s="6"/>
      <c r="D3" s="7"/>
    </row>
    <row r="4" spans="1:4" ht="12.75">
      <c r="A4" s="3" t="s">
        <v>3</v>
      </c>
      <c r="B4" s="6"/>
      <c r="C4" s="6"/>
      <c r="D4" s="7"/>
    </row>
    <row r="5" spans="1:4" ht="12.75">
      <c r="A5" s="3" t="s">
        <v>4</v>
      </c>
      <c r="B5" s="6"/>
      <c r="C5" s="6"/>
      <c r="D5" s="7"/>
    </row>
    <row r="6" spans="1:4">
      <c r="A6" s="6"/>
      <c r="B6" s="6"/>
      <c r="C6" s="6"/>
      <c r="D6" s="6"/>
    </row>
    <row r="7" spans="1:4" ht="12.75">
      <c r="A7" s="93" t="s">
        <v>5</v>
      </c>
      <c r="B7" s="93"/>
      <c r="C7" s="94" t="s">
        <v>168</v>
      </c>
      <c r="D7" s="94"/>
    </row>
    <row r="8" spans="1:4" ht="12.75">
      <c r="A8" s="93" t="s">
        <v>6</v>
      </c>
      <c r="B8" s="93"/>
      <c r="C8" s="95" t="s">
        <v>169</v>
      </c>
      <c r="D8" s="95"/>
    </row>
    <row r="9" spans="1:4"/>
    <row r="10" spans="1:4" ht="12.75">
      <c r="A10" s="8"/>
      <c r="B10" s="8"/>
      <c r="C10" s="8"/>
      <c r="D10" s="8"/>
    </row>
    <row r="11" spans="1:4" ht="12.75">
      <c r="A11" s="9" t="s">
        <v>8</v>
      </c>
      <c r="B11" s="92" t="s">
        <v>9</v>
      </c>
      <c r="C11" s="92"/>
      <c r="D11" s="10"/>
    </row>
    <row r="12" spans="1:4" ht="25.5">
      <c r="A12" s="9" t="s">
        <v>10</v>
      </c>
      <c r="B12" s="92" t="s">
        <v>11</v>
      </c>
      <c r="C12" s="92"/>
      <c r="D12" s="11" t="s">
        <v>145</v>
      </c>
    </row>
    <row r="13" spans="1:4" ht="12.75">
      <c r="A13" s="9" t="s">
        <v>12</v>
      </c>
      <c r="B13" s="92" t="s">
        <v>13</v>
      </c>
      <c r="C13" s="92"/>
      <c r="D13" s="12"/>
    </row>
    <row r="14" spans="1:4" ht="12.75">
      <c r="A14" s="9" t="s">
        <v>14</v>
      </c>
      <c r="B14" s="96" t="s">
        <v>15</v>
      </c>
      <c r="C14" s="97"/>
      <c r="D14" s="13"/>
    </row>
    <row r="15" spans="1:4" ht="12.75">
      <c r="A15" s="9" t="s">
        <v>16</v>
      </c>
      <c r="B15" s="92" t="s">
        <v>17</v>
      </c>
      <c r="C15" s="92"/>
      <c r="D15" s="9">
        <v>12</v>
      </c>
    </row>
    <row r="16" spans="1:4">
      <c r="A16" s="14"/>
      <c r="B16" s="14"/>
      <c r="C16" s="15"/>
      <c r="D16" s="14"/>
    </row>
    <row r="17" spans="1:4" ht="12.75">
      <c r="A17" s="98" t="s">
        <v>18</v>
      </c>
      <c r="B17" s="98"/>
      <c r="C17" s="98"/>
      <c r="D17" s="98"/>
    </row>
    <row r="18" spans="1:4" ht="30" customHeight="1">
      <c r="A18" s="99" t="s">
        <v>19</v>
      </c>
      <c r="B18" s="99"/>
      <c r="C18" s="99"/>
      <c r="D18" s="99"/>
    </row>
    <row r="19" spans="1:4" ht="25.5">
      <c r="A19" s="9">
        <v>1</v>
      </c>
      <c r="B19" s="92" t="s">
        <v>20</v>
      </c>
      <c r="C19" s="92"/>
      <c r="D19" s="9" t="s">
        <v>131</v>
      </c>
    </row>
    <row r="20" spans="1:4" ht="12.75">
      <c r="A20" s="9">
        <v>2</v>
      </c>
      <c r="B20" s="92" t="s">
        <v>21</v>
      </c>
      <c r="C20" s="92"/>
      <c r="D20" s="9" t="s">
        <v>132</v>
      </c>
    </row>
    <row r="21" spans="1:4" ht="12.75">
      <c r="A21" s="9">
        <v>3</v>
      </c>
      <c r="B21" s="92" t="s">
        <v>22</v>
      </c>
      <c r="C21" s="92"/>
      <c r="D21" s="79"/>
    </row>
    <row r="22" spans="1:4" ht="26.25" customHeight="1">
      <c r="A22" s="9">
        <v>4</v>
      </c>
      <c r="B22" s="92" t="s">
        <v>23</v>
      </c>
      <c r="C22" s="92"/>
      <c r="D22" s="9" t="s">
        <v>131</v>
      </c>
    </row>
    <row r="23" spans="1:4" ht="12.75">
      <c r="A23" s="9">
        <v>5</v>
      </c>
      <c r="B23" s="92" t="s">
        <v>24</v>
      </c>
      <c r="C23" s="92"/>
      <c r="D23" s="10"/>
    </row>
    <row r="24" spans="1:4" ht="12.75">
      <c r="A24" s="16"/>
      <c r="B24" s="16"/>
      <c r="C24" s="16"/>
      <c r="D24" s="17"/>
    </row>
    <row r="25" spans="1:4" ht="12.75">
      <c r="A25" s="16"/>
      <c r="B25" s="16"/>
      <c r="C25" s="16"/>
      <c r="D25" s="17"/>
    </row>
    <row r="26" spans="1:4" ht="12.75">
      <c r="A26" s="98" t="s">
        <v>25</v>
      </c>
      <c r="B26" s="98"/>
      <c r="C26" s="98"/>
      <c r="D26" s="98"/>
    </row>
    <row r="27" spans="1:4" ht="12.75">
      <c r="A27" s="18">
        <v>1</v>
      </c>
      <c r="B27" s="99" t="s">
        <v>26</v>
      </c>
      <c r="C27" s="99"/>
      <c r="D27" s="18" t="s">
        <v>27</v>
      </c>
    </row>
    <row r="28" spans="1:4" ht="12.75">
      <c r="A28" s="19" t="s">
        <v>8</v>
      </c>
      <c r="B28" s="92" t="s">
        <v>28</v>
      </c>
      <c r="C28" s="92"/>
      <c r="D28" s="80"/>
    </row>
    <row r="29" spans="1:4" ht="12.75">
      <c r="A29" s="19" t="s">
        <v>10</v>
      </c>
      <c r="B29" s="92" t="s">
        <v>29</v>
      </c>
      <c r="C29" s="92"/>
      <c r="D29" s="80">
        <v>0</v>
      </c>
    </row>
    <row r="30" spans="1:4" ht="15" customHeight="1">
      <c r="A30" s="102" t="s">
        <v>30</v>
      </c>
      <c r="B30" s="103"/>
      <c r="C30" s="104"/>
      <c r="D30" s="21">
        <f>SUM(D28:D29)</f>
        <v>0</v>
      </c>
    </row>
    <row r="31" spans="1:4" ht="24" customHeight="1">
      <c r="A31" s="105" t="s">
        <v>31</v>
      </c>
      <c r="B31" s="106"/>
      <c r="C31" s="106"/>
      <c r="D31" s="106"/>
    </row>
    <row r="32" spans="1:4" ht="12.75">
      <c r="A32" s="100"/>
      <c r="B32" s="101"/>
      <c r="C32" s="101"/>
      <c r="D32" s="101"/>
    </row>
    <row r="33" spans="1:4" ht="15" customHeight="1">
      <c r="A33" s="100" t="s">
        <v>32</v>
      </c>
      <c r="B33" s="101"/>
      <c r="C33" s="101"/>
      <c r="D33" s="101"/>
    </row>
    <row r="34" spans="1:4" ht="15" customHeight="1">
      <c r="A34" s="100" t="s">
        <v>33</v>
      </c>
      <c r="B34" s="101"/>
      <c r="C34" s="101"/>
      <c r="D34" s="101"/>
    </row>
    <row r="35" spans="1:4" ht="25.5" customHeight="1">
      <c r="A35" s="22" t="s">
        <v>34</v>
      </c>
      <c r="B35" s="22" t="s">
        <v>35</v>
      </c>
      <c r="C35" s="22" t="s">
        <v>36</v>
      </c>
      <c r="D35" s="22" t="s">
        <v>27</v>
      </c>
    </row>
    <row r="36" spans="1:4" ht="12.75">
      <c r="A36" s="23" t="s">
        <v>8</v>
      </c>
      <c r="B36" s="24" t="s">
        <v>37</v>
      </c>
      <c r="C36" s="25">
        <v>8.3299999999999999E-2</v>
      </c>
      <c r="D36" s="26">
        <f>C36*D30</f>
        <v>0</v>
      </c>
    </row>
    <row r="37" spans="1:4" ht="26.25" customHeight="1">
      <c r="A37" s="71" t="s">
        <v>10</v>
      </c>
      <c r="B37" s="42" t="s">
        <v>38</v>
      </c>
      <c r="C37" s="72">
        <v>2.7799999999999998E-2</v>
      </c>
      <c r="D37" s="73">
        <f>D30*C37</f>
        <v>0</v>
      </c>
    </row>
    <row r="38" spans="1:4" ht="12.75">
      <c r="A38" s="109" t="s">
        <v>39</v>
      </c>
      <c r="B38" s="109"/>
      <c r="C38" s="27">
        <f>SUM(C36:C37)</f>
        <v>0.1111</v>
      </c>
      <c r="D38" s="28">
        <f>SUM(D36:D37)</f>
        <v>0</v>
      </c>
    </row>
    <row r="39" spans="1:4" ht="12.75">
      <c r="A39" s="23" t="s">
        <v>12</v>
      </c>
      <c r="B39" s="24" t="s">
        <v>40</v>
      </c>
      <c r="C39" s="25">
        <f>C38*C55</f>
        <v>3.7551800000000003E-2</v>
      </c>
      <c r="D39" s="26">
        <f>D30*C39</f>
        <v>0</v>
      </c>
    </row>
    <row r="40" spans="1:4" ht="12.75">
      <c r="A40" s="109" t="s">
        <v>41</v>
      </c>
      <c r="B40" s="109"/>
      <c r="C40" s="27">
        <f>SUM(C38:C39)</f>
        <v>0.1486518</v>
      </c>
      <c r="D40" s="28">
        <f>SUM(D38:D39)</f>
        <v>0</v>
      </c>
    </row>
    <row r="41" spans="1:4" ht="53.25" customHeight="1">
      <c r="A41" s="110" t="s">
        <v>42</v>
      </c>
      <c r="B41" s="111"/>
      <c r="C41" s="111"/>
      <c r="D41" s="112"/>
    </row>
    <row r="42" spans="1:4" ht="40.5" customHeight="1">
      <c r="A42" s="113" t="s">
        <v>43</v>
      </c>
      <c r="B42" s="114"/>
      <c r="C42" s="114"/>
      <c r="D42" s="115"/>
    </row>
    <row r="43" spans="1:4" ht="51.75" customHeight="1">
      <c r="A43" s="116" t="s">
        <v>44</v>
      </c>
      <c r="B43" s="117"/>
      <c r="C43" s="117"/>
      <c r="D43" s="118"/>
    </row>
    <row r="44" spans="1:4" ht="15" customHeight="1">
      <c r="A44" s="29"/>
      <c r="B44" s="30"/>
      <c r="C44" s="30"/>
      <c r="D44" s="30"/>
    </row>
    <row r="45" spans="1:4" ht="25.5" customHeight="1">
      <c r="A45" s="107" t="s">
        <v>45</v>
      </c>
      <c r="B45" s="108"/>
      <c r="C45" s="108"/>
      <c r="D45" s="108"/>
    </row>
    <row r="46" spans="1:4" ht="17.25" customHeight="1">
      <c r="A46" s="31" t="s">
        <v>46</v>
      </c>
      <c r="B46" s="31" t="s">
        <v>47</v>
      </c>
      <c r="C46" s="31" t="s">
        <v>36</v>
      </c>
      <c r="D46" s="31" t="s">
        <v>27</v>
      </c>
    </row>
    <row r="47" spans="1:4" ht="12.75">
      <c r="A47" s="32" t="s">
        <v>8</v>
      </c>
      <c r="B47" s="33" t="s">
        <v>48</v>
      </c>
      <c r="C47" s="34">
        <f>[1]PARÂMETROS!B35</f>
        <v>0.2</v>
      </c>
      <c r="D47" s="35">
        <f>D30*C47</f>
        <v>0</v>
      </c>
    </row>
    <row r="48" spans="1:4" ht="12.75">
      <c r="A48" s="32" t="s">
        <v>10</v>
      </c>
      <c r="B48" s="33" t="s">
        <v>49</v>
      </c>
      <c r="C48" s="34">
        <f>[1]PARÂMETROS!B36</f>
        <v>2.5000000000000001E-2</v>
      </c>
      <c r="D48" s="35">
        <f>D30*C48</f>
        <v>0</v>
      </c>
    </row>
    <row r="49" spans="1:4" ht="12.75">
      <c r="A49" s="32" t="s">
        <v>12</v>
      </c>
      <c r="B49" s="33" t="s">
        <v>50</v>
      </c>
      <c r="C49" s="85"/>
      <c r="D49" s="81">
        <f>D30*C49</f>
        <v>0</v>
      </c>
    </row>
    <row r="50" spans="1:4" ht="12.75">
      <c r="A50" s="32" t="s">
        <v>14</v>
      </c>
      <c r="B50" s="33" t="s">
        <v>51</v>
      </c>
      <c r="C50" s="34">
        <f>[1]PARÂMETROS!B38</f>
        <v>1.4999999999999999E-2</v>
      </c>
      <c r="D50" s="35">
        <f>D30*C50</f>
        <v>0</v>
      </c>
    </row>
    <row r="51" spans="1:4" ht="12.75">
      <c r="A51" s="32" t="s">
        <v>16</v>
      </c>
      <c r="B51" s="33" t="s">
        <v>52</v>
      </c>
      <c r="C51" s="34">
        <f>[1]PARÂMETROS!B39</f>
        <v>0.01</v>
      </c>
      <c r="D51" s="35">
        <f>D30*C51</f>
        <v>0</v>
      </c>
    </row>
    <row r="52" spans="1:4" ht="12.75">
      <c r="A52" s="32" t="s">
        <v>53</v>
      </c>
      <c r="B52" s="33" t="s">
        <v>54</v>
      </c>
      <c r="C52" s="34">
        <f>[1]PARÂMETROS!B40</f>
        <v>6.0000000000000001E-3</v>
      </c>
      <c r="D52" s="35">
        <f>D30*C52</f>
        <v>0</v>
      </c>
    </row>
    <row r="53" spans="1:4" ht="12.75">
      <c r="A53" s="32" t="s">
        <v>55</v>
      </c>
      <c r="B53" s="33" t="s">
        <v>56</v>
      </c>
      <c r="C53" s="34">
        <f>[1]PARÂMETROS!B41</f>
        <v>2E-3</v>
      </c>
      <c r="D53" s="35">
        <f>D30*C53</f>
        <v>0</v>
      </c>
    </row>
    <row r="54" spans="1:4" ht="12.75">
      <c r="A54" s="32" t="s">
        <v>57</v>
      </c>
      <c r="B54" s="33" t="s">
        <v>58</v>
      </c>
      <c r="C54" s="34">
        <f>[1]PARÂMETROS!B42</f>
        <v>0.08</v>
      </c>
      <c r="D54" s="35">
        <f>D30*C54</f>
        <v>0</v>
      </c>
    </row>
    <row r="55" spans="1:4" ht="12.75">
      <c r="A55" s="119" t="s">
        <v>59</v>
      </c>
      <c r="B55" s="119"/>
      <c r="C55" s="36">
        <f>SUM(C47:C54)</f>
        <v>0.33800000000000002</v>
      </c>
      <c r="D55" s="37">
        <f>SUM(D47:D54)</f>
        <v>0</v>
      </c>
    </row>
    <row r="56" spans="1:4" ht="27" customHeight="1">
      <c r="A56" s="110" t="s">
        <v>60</v>
      </c>
      <c r="B56" s="111"/>
      <c r="C56" s="111"/>
      <c r="D56" s="112"/>
    </row>
    <row r="57" spans="1:4" ht="27" customHeight="1">
      <c r="A57" s="113" t="s">
        <v>61</v>
      </c>
      <c r="B57" s="114"/>
      <c r="C57" s="114"/>
      <c r="D57" s="115"/>
    </row>
    <row r="58" spans="1:4" ht="27" customHeight="1">
      <c r="A58" s="116" t="s">
        <v>62</v>
      </c>
      <c r="B58" s="117"/>
      <c r="C58" s="117"/>
      <c r="D58" s="118"/>
    </row>
    <row r="59" spans="1:4" ht="15" customHeight="1">
      <c r="A59" s="30"/>
      <c r="B59" s="30"/>
      <c r="C59" s="30"/>
      <c r="D59" s="30"/>
    </row>
    <row r="60" spans="1:4" ht="15" customHeight="1">
      <c r="A60" s="107" t="s">
        <v>63</v>
      </c>
      <c r="B60" s="108"/>
      <c r="C60" s="108"/>
      <c r="D60" s="108"/>
    </row>
    <row r="61" spans="1:4" ht="12.75">
      <c r="A61" s="38" t="s">
        <v>64</v>
      </c>
      <c r="B61" s="38" t="s">
        <v>65</v>
      </c>
      <c r="C61" s="38" t="s">
        <v>130</v>
      </c>
      <c r="D61" s="38" t="s">
        <v>66</v>
      </c>
    </row>
    <row r="62" spans="1:4" ht="12.75">
      <c r="A62" s="39" t="s">
        <v>8</v>
      </c>
      <c r="B62" s="40" t="s">
        <v>67</v>
      </c>
      <c r="C62" s="80"/>
      <c r="D62" s="20">
        <f>IF((C62*22*2)-(D28*6%)&gt;0,(C62*22*2)-(D28*6%),0)</f>
        <v>0</v>
      </c>
    </row>
    <row r="63" spans="1:4" ht="24">
      <c r="A63" s="75" t="s">
        <v>10</v>
      </c>
      <c r="B63" s="41" t="s">
        <v>133</v>
      </c>
      <c r="C63" s="82"/>
      <c r="D63" s="74">
        <f>(C63*22)</f>
        <v>0</v>
      </c>
    </row>
    <row r="64" spans="1:4" ht="12.75">
      <c r="A64" s="75" t="s">
        <v>12</v>
      </c>
      <c r="B64" s="86" t="s">
        <v>134</v>
      </c>
      <c r="C64" s="120"/>
      <c r="D64" s="121"/>
    </row>
    <row r="65" spans="1:4" ht="12.75">
      <c r="A65" s="39" t="s">
        <v>12</v>
      </c>
      <c r="B65" s="42" t="s">
        <v>135</v>
      </c>
      <c r="C65" s="122"/>
      <c r="D65" s="123"/>
    </row>
    <row r="66" spans="1:4" ht="12.75">
      <c r="A66" s="39" t="s">
        <v>14</v>
      </c>
      <c r="B66" s="43" t="s">
        <v>136</v>
      </c>
      <c r="C66" s="122"/>
      <c r="D66" s="123"/>
    </row>
    <row r="67" spans="1:4" ht="15" customHeight="1">
      <c r="A67" s="39" t="s">
        <v>16</v>
      </c>
      <c r="B67" s="43" t="s">
        <v>29</v>
      </c>
      <c r="C67" s="122">
        <v>0</v>
      </c>
      <c r="D67" s="123"/>
    </row>
    <row r="68" spans="1:4" ht="27" customHeight="1">
      <c r="A68" s="124" t="s">
        <v>68</v>
      </c>
      <c r="B68" s="125"/>
      <c r="C68" s="126">
        <f>D62+D63+C64+C65+C66+C67</f>
        <v>0</v>
      </c>
      <c r="D68" s="127"/>
    </row>
    <row r="69" spans="1:4">
      <c r="A69" s="128" t="s">
        <v>69</v>
      </c>
      <c r="B69" s="129"/>
      <c r="C69" s="129"/>
      <c r="D69" s="129"/>
    </row>
    <row r="70" spans="1:4" ht="29.25" customHeight="1">
      <c r="A70" s="130"/>
      <c r="B70" s="131"/>
      <c r="C70" s="131"/>
      <c r="D70" s="131"/>
    </row>
    <row r="71" spans="1:4" ht="12.75">
      <c r="A71" s="107" t="s">
        <v>70</v>
      </c>
      <c r="B71" s="108"/>
      <c r="C71" s="108"/>
      <c r="D71" s="108"/>
    </row>
    <row r="72" spans="1:4" ht="12.75">
      <c r="A72" s="22">
        <v>2</v>
      </c>
      <c r="B72" s="22" t="s">
        <v>71</v>
      </c>
      <c r="C72" s="22" t="s">
        <v>36</v>
      </c>
      <c r="D72" s="22" t="s">
        <v>27</v>
      </c>
    </row>
    <row r="73" spans="1:4" ht="25.5">
      <c r="A73" s="9" t="s">
        <v>34</v>
      </c>
      <c r="B73" s="43" t="s">
        <v>35</v>
      </c>
      <c r="C73" s="76">
        <f>C40</f>
        <v>0.1486518</v>
      </c>
      <c r="D73" s="59">
        <f>D40</f>
        <v>0</v>
      </c>
    </row>
    <row r="74" spans="1:4" ht="12.75">
      <c r="A74" s="9" t="s">
        <v>46</v>
      </c>
      <c r="B74" s="43" t="s">
        <v>47</v>
      </c>
      <c r="C74" s="76">
        <f>C55</f>
        <v>0.33800000000000002</v>
      </c>
      <c r="D74" s="59">
        <f>D55</f>
        <v>0</v>
      </c>
    </row>
    <row r="75" spans="1:4" ht="12.75">
      <c r="A75" s="9" t="s">
        <v>64</v>
      </c>
      <c r="B75" s="43" t="s">
        <v>65</v>
      </c>
      <c r="C75" s="76"/>
      <c r="D75" s="59">
        <f>C68</f>
        <v>0</v>
      </c>
    </row>
    <row r="76" spans="1:4" ht="12.75">
      <c r="A76" s="109" t="s">
        <v>73</v>
      </c>
      <c r="B76" s="109"/>
      <c r="C76" s="48" t="s">
        <v>72</v>
      </c>
      <c r="D76" s="49">
        <f>SUM(D73:D75)</f>
        <v>0</v>
      </c>
    </row>
    <row r="77" spans="1:4">
      <c r="A77" s="50"/>
      <c r="B77" s="51"/>
      <c r="C77" s="51"/>
      <c r="D77" s="51"/>
    </row>
    <row r="78" spans="1:4" ht="27.75" customHeight="1">
      <c r="A78" s="107" t="s">
        <v>74</v>
      </c>
      <c r="B78" s="108"/>
      <c r="C78" s="108"/>
      <c r="D78" s="108"/>
    </row>
    <row r="79" spans="1:4" ht="30.75" customHeight="1">
      <c r="A79" s="22">
        <v>3</v>
      </c>
      <c r="B79" s="22" t="s">
        <v>75</v>
      </c>
      <c r="C79" s="22" t="s">
        <v>36</v>
      </c>
      <c r="D79" s="22" t="s">
        <v>27</v>
      </c>
    </row>
    <row r="80" spans="1:4" ht="12.75">
      <c r="A80" s="9" t="s">
        <v>8</v>
      </c>
      <c r="B80" s="43" t="s">
        <v>76</v>
      </c>
      <c r="C80" s="52">
        <v>4.1999999999999997E-3</v>
      </c>
      <c r="D80" s="59">
        <f t="shared" ref="D80:D85" si="0">D$30*C80</f>
        <v>0</v>
      </c>
    </row>
    <row r="81" spans="1:4" ht="37.5">
      <c r="A81" s="9" t="s">
        <v>10</v>
      </c>
      <c r="B81" s="43" t="s">
        <v>77</v>
      </c>
      <c r="C81" s="52">
        <f>C80*C54</f>
        <v>3.3599999999999998E-4</v>
      </c>
      <c r="D81" s="59">
        <f t="shared" si="0"/>
        <v>0</v>
      </c>
    </row>
    <row r="82" spans="1:4" ht="62.25">
      <c r="A82" s="9" t="s">
        <v>12</v>
      </c>
      <c r="B82" s="43" t="s">
        <v>78</v>
      </c>
      <c r="C82" s="52">
        <f>40%*C55*C80</f>
        <v>5.6784000000000001E-4</v>
      </c>
      <c r="D82" s="59">
        <f t="shared" si="0"/>
        <v>0</v>
      </c>
    </row>
    <row r="83" spans="1:4" ht="12.75">
      <c r="A83" s="9" t="s">
        <v>14</v>
      </c>
      <c r="B83" s="43" t="s">
        <v>79</v>
      </c>
      <c r="C83" s="52">
        <v>1.9400000000000001E-2</v>
      </c>
      <c r="D83" s="59">
        <f t="shared" si="0"/>
        <v>0</v>
      </c>
    </row>
    <row r="84" spans="1:4" ht="62.25">
      <c r="A84" s="9" t="s">
        <v>16</v>
      </c>
      <c r="B84" s="43" t="s">
        <v>80</v>
      </c>
      <c r="C84" s="52">
        <f>C55*C83</f>
        <v>6.5572000000000009E-3</v>
      </c>
      <c r="D84" s="59">
        <f t="shared" si="0"/>
        <v>0</v>
      </c>
    </row>
    <row r="85" spans="1:4" ht="62.25">
      <c r="A85" s="9" t="s">
        <v>53</v>
      </c>
      <c r="B85" s="43" t="s">
        <v>81</v>
      </c>
      <c r="C85" s="52">
        <f>40%*C55*C83</f>
        <v>2.6228800000000002E-3</v>
      </c>
      <c r="D85" s="59">
        <f t="shared" si="0"/>
        <v>0</v>
      </c>
    </row>
    <row r="86" spans="1:4" ht="12.75">
      <c r="A86" s="109" t="s">
        <v>82</v>
      </c>
      <c r="B86" s="109"/>
      <c r="C86" s="53">
        <f>SUM(C80:C85)</f>
        <v>3.3683919999999999E-2</v>
      </c>
      <c r="D86" s="49">
        <f>SUM(D80:D85)</f>
        <v>0</v>
      </c>
    </row>
    <row r="87" spans="1:4" ht="66" customHeight="1">
      <c r="A87" s="132" t="s">
        <v>83</v>
      </c>
      <c r="B87" s="133"/>
      <c r="C87" s="133"/>
      <c r="D87" s="133"/>
    </row>
    <row r="88" spans="1:4" ht="12.75">
      <c r="A88" s="29"/>
      <c r="B88" s="30"/>
      <c r="C88" s="30"/>
      <c r="D88" s="30"/>
    </row>
    <row r="89" spans="1:4" ht="23.25" customHeight="1">
      <c r="A89" s="107" t="s">
        <v>84</v>
      </c>
      <c r="B89" s="108"/>
      <c r="C89" s="108"/>
      <c r="D89" s="108"/>
    </row>
    <row r="90" spans="1:4"/>
    <row r="91" spans="1:4" ht="51" customHeight="1">
      <c r="A91" s="134" t="s">
        <v>85</v>
      </c>
      <c r="B91" s="135"/>
      <c r="C91" s="135"/>
      <c r="D91" s="136"/>
    </row>
    <row r="92" spans="1:4" ht="12.75">
      <c r="A92" s="54"/>
      <c r="B92" s="55"/>
      <c r="C92" s="55"/>
      <c r="D92" s="55"/>
    </row>
    <row r="93" spans="1:4" ht="24.75" customHeight="1">
      <c r="A93" s="107" t="s">
        <v>86</v>
      </c>
      <c r="B93" s="108"/>
      <c r="C93" s="108"/>
      <c r="D93" s="108"/>
    </row>
    <row r="94" spans="1:4" ht="19.5" customHeight="1">
      <c r="A94" s="22" t="s">
        <v>87</v>
      </c>
      <c r="B94" s="22" t="s">
        <v>88</v>
      </c>
      <c r="C94" s="22" t="s">
        <v>36</v>
      </c>
      <c r="D94" s="22" t="s">
        <v>27</v>
      </c>
    </row>
    <row r="95" spans="1:4" ht="38.25">
      <c r="A95" s="9" t="s">
        <v>8</v>
      </c>
      <c r="B95" s="43" t="s">
        <v>89</v>
      </c>
      <c r="C95" s="56">
        <v>9.9400000000000002E-2</v>
      </c>
      <c r="D95" s="59">
        <f t="shared" ref="D95:D100" si="1">D$30*C95</f>
        <v>0</v>
      </c>
    </row>
    <row r="96" spans="1:4" ht="12.75">
      <c r="A96" s="9" t="s">
        <v>10</v>
      </c>
      <c r="B96" s="43" t="s">
        <v>90</v>
      </c>
      <c r="C96" s="83">
        <v>2.8E-3</v>
      </c>
      <c r="D96" s="59">
        <f t="shared" si="1"/>
        <v>0</v>
      </c>
    </row>
    <row r="97" spans="1:4" ht="12.75">
      <c r="A97" s="9" t="s">
        <v>12</v>
      </c>
      <c r="B97" s="43" t="s">
        <v>91</v>
      </c>
      <c r="C97" s="83">
        <v>2.0000000000000001E-4</v>
      </c>
      <c r="D97" s="59">
        <f t="shared" si="1"/>
        <v>0</v>
      </c>
    </row>
    <row r="98" spans="1:4" ht="25.5">
      <c r="A98" s="9" t="s">
        <v>14</v>
      </c>
      <c r="B98" s="43" t="s">
        <v>92</v>
      </c>
      <c r="C98" s="83">
        <v>2.9999999999999997E-4</v>
      </c>
      <c r="D98" s="59">
        <f t="shared" si="1"/>
        <v>0</v>
      </c>
    </row>
    <row r="99" spans="1:4" ht="12.75">
      <c r="A99" s="9" t="s">
        <v>16</v>
      </c>
      <c r="B99" s="43" t="s">
        <v>93</v>
      </c>
      <c r="C99" s="83">
        <v>2.0000000000000001E-4</v>
      </c>
      <c r="D99" s="59">
        <f t="shared" si="1"/>
        <v>0</v>
      </c>
    </row>
    <row r="100" spans="1:4" ht="12.75">
      <c r="A100" s="9" t="s">
        <v>53</v>
      </c>
      <c r="B100" s="43" t="s">
        <v>94</v>
      </c>
      <c r="C100" s="83">
        <v>2.9999999999999997E-4</v>
      </c>
      <c r="D100" s="59">
        <f t="shared" si="1"/>
        <v>0</v>
      </c>
    </row>
    <row r="101" spans="1:4" ht="12.75">
      <c r="A101" s="137" t="s">
        <v>95</v>
      </c>
      <c r="B101" s="137"/>
      <c r="C101" s="77">
        <f>SUM(C95:C100)</f>
        <v>0.1032</v>
      </c>
      <c r="D101" s="78">
        <f>SUM(D95:D100)</f>
        <v>0</v>
      </c>
    </row>
    <row r="102" spans="1:4" ht="12.75">
      <c r="A102" s="9" t="s">
        <v>55</v>
      </c>
      <c r="B102" s="42" t="s">
        <v>96</v>
      </c>
      <c r="C102" s="58">
        <f>C55*C101</f>
        <v>3.4881600000000006E-2</v>
      </c>
      <c r="D102" s="59">
        <f>C102*D30</f>
        <v>0</v>
      </c>
    </row>
    <row r="103" spans="1:4" ht="12.75">
      <c r="A103" s="109" t="s">
        <v>97</v>
      </c>
      <c r="B103" s="109"/>
      <c r="C103" s="57">
        <f>C101+C102</f>
        <v>0.1380816</v>
      </c>
      <c r="D103" s="49">
        <f>D101+D102</f>
        <v>0</v>
      </c>
    </row>
    <row r="104" spans="1:4" ht="12.75">
      <c r="A104" s="29"/>
      <c r="B104" s="30"/>
      <c r="C104" s="30"/>
      <c r="D104" s="30"/>
    </row>
    <row r="105" spans="1:4" ht="26.25" customHeight="1">
      <c r="A105" s="107" t="s">
        <v>98</v>
      </c>
      <c r="B105" s="108"/>
      <c r="C105" s="108"/>
      <c r="D105" s="108"/>
    </row>
    <row r="106" spans="1:4" ht="12.75">
      <c r="A106" s="22">
        <v>4</v>
      </c>
      <c r="B106" s="22" t="s">
        <v>99</v>
      </c>
      <c r="C106" s="22" t="s">
        <v>36</v>
      </c>
      <c r="D106" s="22" t="s">
        <v>27</v>
      </c>
    </row>
    <row r="107" spans="1:4" ht="12.75">
      <c r="A107" s="19" t="s">
        <v>87</v>
      </c>
      <c r="B107" s="45" t="s">
        <v>100</v>
      </c>
      <c r="C107" s="46">
        <v>0.1419</v>
      </c>
      <c r="D107" s="47">
        <f>D103</f>
        <v>0</v>
      </c>
    </row>
    <row r="108" spans="1:4" ht="12.75">
      <c r="A108" s="109" t="s">
        <v>101</v>
      </c>
      <c r="B108" s="109"/>
      <c r="C108" s="48" t="s">
        <v>72</v>
      </c>
      <c r="D108" s="49">
        <f>SUM(D107:D107)</f>
        <v>0</v>
      </c>
    </row>
    <row r="109" spans="1:4" ht="12.75">
      <c r="A109" s="29"/>
      <c r="B109" s="30"/>
      <c r="C109" s="30"/>
      <c r="D109" s="30"/>
    </row>
    <row r="110" spans="1:4" ht="12.75">
      <c r="A110" s="107" t="s">
        <v>102</v>
      </c>
      <c r="B110" s="108"/>
      <c r="C110" s="108"/>
      <c r="D110" s="108"/>
    </row>
    <row r="111" spans="1:4" ht="12.75">
      <c r="A111" s="38">
        <v>5</v>
      </c>
      <c r="B111" s="139" t="s">
        <v>103</v>
      </c>
      <c r="C111" s="139"/>
      <c r="D111" s="38" t="s">
        <v>27</v>
      </c>
    </row>
    <row r="112" spans="1:4" ht="12.75">
      <c r="A112" s="19" t="s">
        <v>8</v>
      </c>
      <c r="B112" s="140" t="s">
        <v>104</v>
      </c>
      <c r="C112" s="140"/>
      <c r="D112" s="84"/>
    </row>
    <row r="113" spans="1:4" ht="12.75">
      <c r="A113" s="19" t="s">
        <v>10</v>
      </c>
      <c r="B113" s="140" t="s">
        <v>29</v>
      </c>
      <c r="C113" s="140"/>
      <c r="D113" s="84">
        <v>0</v>
      </c>
    </row>
    <row r="114" spans="1:4" ht="12.75">
      <c r="A114" s="44"/>
      <c r="B114" s="109" t="s">
        <v>105</v>
      </c>
      <c r="C114" s="109"/>
      <c r="D114" s="49">
        <f>SUM(D112:D113)</f>
        <v>0</v>
      </c>
    </row>
    <row r="115" spans="1:4">
      <c r="A115" s="141" t="s">
        <v>106</v>
      </c>
      <c r="B115" s="142"/>
      <c r="C115" s="142"/>
      <c r="D115" s="142"/>
    </row>
    <row r="116" spans="1:4" ht="12.75">
      <c r="A116" s="143"/>
      <c r="B116" s="144"/>
      <c r="C116" s="144"/>
      <c r="D116" s="144"/>
    </row>
    <row r="117" spans="1:4" ht="12.75">
      <c r="A117" s="145" t="s">
        <v>107</v>
      </c>
      <c r="B117" s="145"/>
      <c r="C117" s="145"/>
      <c r="D117" s="145"/>
    </row>
    <row r="118" spans="1:4" ht="12.75">
      <c r="A118" s="22">
        <v>6</v>
      </c>
      <c r="B118" s="22" t="s">
        <v>108</v>
      </c>
      <c r="C118" s="22" t="s">
        <v>36</v>
      </c>
      <c r="D118" s="22" t="s">
        <v>27</v>
      </c>
    </row>
    <row r="119" spans="1:4" ht="12.75">
      <c r="A119" s="39" t="s">
        <v>8</v>
      </c>
      <c r="B119" s="60" t="s">
        <v>109</v>
      </c>
      <c r="C119" s="70">
        <v>0.05</v>
      </c>
      <c r="D119" s="61">
        <f>(D30+D76+D86+D108+D114)*C119</f>
        <v>0</v>
      </c>
    </row>
    <row r="120" spans="1:4" ht="12.75">
      <c r="A120" s="39" t="s">
        <v>10</v>
      </c>
      <c r="B120" s="60" t="s">
        <v>110</v>
      </c>
      <c r="C120" s="70">
        <v>7.0000000000000007E-2</v>
      </c>
      <c r="D120" s="61">
        <f>(D30+D76+D86+D108+D114+D119)*C120</f>
        <v>0</v>
      </c>
    </row>
    <row r="121" spans="1:4" ht="12.75">
      <c r="A121" s="39" t="s">
        <v>12</v>
      </c>
      <c r="B121" s="60" t="s">
        <v>111</v>
      </c>
      <c r="C121" s="62">
        <f>SUM(C122:C124)</f>
        <v>5.6499999999999995E-2</v>
      </c>
      <c r="D121" s="63">
        <f>((D136+D119+D120)/(1-C121))*C121</f>
        <v>0</v>
      </c>
    </row>
    <row r="122" spans="1:4" ht="12.75">
      <c r="A122" s="64"/>
      <c r="B122" s="60" t="s">
        <v>112</v>
      </c>
      <c r="C122" s="70">
        <v>6.4999999999999997E-3</v>
      </c>
      <c r="D122" s="61">
        <f>((D136+D119+D120)/(1-C121))*C122</f>
        <v>0</v>
      </c>
    </row>
    <row r="123" spans="1:4" ht="12.75">
      <c r="A123" s="64"/>
      <c r="B123" s="60" t="s">
        <v>113</v>
      </c>
      <c r="C123" s="70">
        <v>0.03</v>
      </c>
      <c r="D123" s="61">
        <f>((D136+D119+D120)/(1-C121))*C123</f>
        <v>0</v>
      </c>
    </row>
    <row r="124" spans="1:4" ht="12.75">
      <c r="A124" s="64"/>
      <c r="B124" s="60" t="s">
        <v>114</v>
      </c>
      <c r="C124" s="70">
        <v>0.02</v>
      </c>
      <c r="D124" s="61">
        <f>((D136+D119+D120)/(1-C121))*C124</f>
        <v>0</v>
      </c>
    </row>
    <row r="125" spans="1:4" ht="12.75">
      <c r="A125" s="44"/>
      <c r="B125" s="65" t="s">
        <v>115</v>
      </c>
      <c r="C125" s="57"/>
      <c r="D125" s="49">
        <f>D119+D120+D121</f>
        <v>0</v>
      </c>
    </row>
    <row r="126" spans="1:4" ht="12.75">
      <c r="A126" s="66" t="s">
        <v>116</v>
      </c>
      <c r="B126" s="67"/>
      <c r="C126" s="67"/>
    </row>
    <row r="127" spans="1:4" ht="12.75">
      <c r="A127" s="66" t="s">
        <v>117</v>
      </c>
    </row>
    <row r="128" spans="1:4"/>
    <row r="129" spans="1:4" ht="12.75">
      <c r="A129" s="145" t="s">
        <v>118</v>
      </c>
      <c r="B129" s="145"/>
      <c r="C129" s="145"/>
      <c r="D129" s="145"/>
    </row>
    <row r="130" spans="1:4" ht="12.75">
      <c r="A130" s="44"/>
      <c r="B130" s="138" t="s">
        <v>119</v>
      </c>
      <c r="C130" s="138"/>
      <c r="D130" s="22" t="s">
        <v>120</v>
      </c>
    </row>
    <row r="131" spans="1:4" ht="12.75">
      <c r="A131" s="68" t="s">
        <v>8</v>
      </c>
      <c r="B131" s="148" t="s">
        <v>121</v>
      </c>
      <c r="C131" s="148"/>
      <c r="D131" s="47">
        <f>D30</f>
        <v>0</v>
      </c>
    </row>
    <row r="132" spans="1:4" ht="24" customHeight="1">
      <c r="A132" s="68" t="s">
        <v>10</v>
      </c>
      <c r="B132" s="148" t="s">
        <v>122</v>
      </c>
      <c r="C132" s="148"/>
      <c r="D132" s="47">
        <f>D76</f>
        <v>0</v>
      </c>
    </row>
    <row r="133" spans="1:4" ht="12.75">
      <c r="A133" s="68" t="s">
        <v>12</v>
      </c>
      <c r="B133" s="148" t="s">
        <v>123</v>
      </c>
      <c r="C133" s="148"/>
      <c r="D133" s="47">
        <f>D86</f>
        <v>0</v>
      </c>
    </row>
    <row r="134" spans="1:4" ht="12.75">
      <c r="A134" s="9" t="s">
        <v>14</v>
      </c>
      <c r="B134" s="92" t="s">
        <v>124</v>
      </c>
      <c r="C134" s="92"/>
      <c r="D134" s="59">
        <f>D108</f>
        <v>0</v>
      </c>
    </row>
    <row r="135" spans="1:4" ht="12.75">
      <c r="A135" s="68" t="s">
        <v>16</v>
      </c>
      <c r="B135" s="148" t="s">
        <v>125</v>
      </c>
      <c r="C135" s="148"/>
      <c r="D135" s="47">
        <f>D114</f>
        <v>0</v>
      </c>
    </row>
    <row r="136" spans="1:4" ht="24" customHeight="1">
      <c r="A136" s="109" t="s">
        <v>126</v>
      </c>
      <c r="B136" s="109"/>
      <c r="C136" s="109"/>
      <c r="D136" s="49">
        <f>SUM(D131:D135)</f>
        <v>0</v>
      </c>
    </row>
    <row r="137" spans="1:4" ht="12.75">
      <c r="A137" s="68" t="s">
        <v>53</v>
      </c>
      <c r="B137" s="146" t="s">
        <v>127</v>
      </c>
      <c r="C137" s="146"/>
      <c r="D137" s="47">
        <f>D125</f>
        <v>0</v>
      </c>
    </row>
    <row r="138" spans="1:4" ht="16.5" customHeight="1">
      <c r="A138" s="109" t="s">
        <v>128</v>
      </c>
      <c r="B138" s="109"/>
      <c r="C138" s="109"/>
      <c r="D138" s="49">
        <f>TRUNC((D136+D137),2)</f>
        <v>0</v>
      </c>
    </row>
    <row r="139" spans="1:4">
      <c r="A139" s="147" t="s">
        <v>7</v>
      </c>
      <c r="B139" s="147"/>
      <c r="C139" s="147"/>
      <c r="D139" s="147"/>
    </row>
    <row r="140" spans="1:4" ht="16.5" customHeight="1"/>
    <row r="141" spans="1:4" ht="15.75" customHeight="1"/>
    <row r="142" spans="1:4" ht="14.25" customHeight="1"/>
    <row r="143" spans="1:4" ht="14.25" customHeight="1">
      <c r="C143" s="69"/>
    </row>
    <row r="144" spans="1:4"/>
    <row r="146"/>
  </sheetData>
  <sheetProtection formatCells="0" formatColumns="0" formatRows="0" insertColumns="0" insertRows="0"/>
  <mergeCells count="75">
    <mergeCell ref="B19:C19"/>
    <mergeCell ref="A7:B7"/>
    <mergeCell ref="C7:D7"/>
    <mergeCell ref="A8:B8"/>
    <mergeCell ref="C8:D8"/>
    <mergeCell ref="B11:C11"/>
    <mergeCell ref="B12:C12"/>
    <mergeCell ref="B13:C13"/>
    <mergeCell ref="B14:C14"/>
    <mergeCell ref="B15:C15"/>
    <mergeCell ref="A17:D17"/>
    <mergeCell ref="A18:D18"/>
    <mergeCell ref="A33:D33"/>
    <mergeCell ref="B20:C20"/>
    <mergeCell ref="B21:C21"/>
    <mergeCell ref="B22:C22"/>
    <mergeCell ref="B23:C23"/>
    <mergeCell ref="A26:D26"/>
    <mergeCell ref="B27:C27"/>
    <mergeCell ref="B28:C28"/>
    <mergeCell ref="B29:C29"/>
    <mergeCell ref="A30:C30"/>
    <mergeCell ref="A31:D31"/>
    <mergeCell ref="A32:D32"/>
    <mergeCell ref="A60:D60"/>
    <mergeCell ref="A34:D34"/>
    <mergeCell ref="A38:B38"/>
    <mergeCell ref="A40:B40"/>
    <mergeCell ref="A41:D41"/>
    <mergeCell ref="A42:D42"/>
    <mergeCell ref="A43:D43"/>
    <mergeCell ref="A45:D45"/>
    <mergeCell ref="A55:B55"/>
    <mergeCell ref="A56:D56"/>
    <mergeCell ref="A57:D57"/>
    <mergeCell ref="A58:D58"/>
    <mergeCell ref="C64:D64"/>
    <mergeCell ref="C65:D65"/>
    <mergeCell ref="C66:D66"/>
    <mergeCell ref="C67:D67"/>
    <mergeCell ref="A68:B68"/>
    <mergeCell ref="C68:D68"/>
    <mergeCell ref="A103:B103"/>
    <mergeCell ref="A69:D69"/>
    <mergeCell ref="A70:D70"/>
    <mergeCell ref="A71:D71"/>
    <mergeCell ref="A76:B76"/>
    <mergeCell ref="A78:D78"/>
    <mergeCell ref="A86:B86"/>
    <mergeCell ref="A87:D87"/>
    <mergeCell ref="A89:D89"/>
    <mergeCell ref="A91:D91"/>
    <mergeCell ref="A93:D93"/>
    <mergeCell ref="A101:B101"/>
    <mergeCell ref="B130:C130"/>
    <mergeCell ref="A105:D105"/>
    <mergeCell ref="A108:B108"/>
    <mergeCell ref="A110:D110"/>
    <mergeCell ref="B111:C111"/>
    <mergeCell ref="B112:C112"/>
    <mergeCell ref="B113:C113"/>
    <mergeCell ref="B114:C114"/>
    <mergeCell ref="A115:D115"/>
    <mergeCell ref="A116:D116"/>
    <mergeCell ref="A117:D117"/>
    <mergeCell ref="A129:D129"/>
    <mergeCell ref="B137:C137"/>
    <mergeCell ref="A138:C138"/>
    <mergeCell ref="A139:D139"/>
    <mergeCell ref="B131:C131"/>
    <mergeCell ref="B132:C132"/>
    <mergeCell ref="B133:C133"/>
    <mergeCell ref="B134:C134"/>
    <mergeCell ref="B135:C135"/>
    <mergeCell ref="A136:C136"/>
  </mergeCells>
  <pageMargins left="1.1811023622047245" right="0.39370078740157483" top="0.78740157480314965" bottom="0.78740157480314965" header="0.31496062992125984" footer="0.31496062992125984"/>
  <pageSetup paperSize="9" scale="80" fitToHeight="3" orientation="portrait" r:id="rId1"/>
  <rowBreaks count="2" manualBreakCount="2">
    <brk id="43" max="3" man="1"/>
    <brk id="88" max="3" man="1"/>
  </rowBreaks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E147"/>
  <sheetViews>
    <sheetView showGridLines="0" topLeftCell="A112" zoomScaleNormal="100" zoomScaleSheetLayoutView="100" workbookViewId="0">
      <selection activeCell="C65" sqref="C65:D65"/>
    </sheetView>
  </sheetViews>
  <sheetFormatPr defaultColWidth="0" defaultRowHeight="12" customHeight="1" zeroHeight="1"/>
  <cols>
    <col min="1" max="1" width="5" style="2" customWidth="1"/>
    <col min="2" max="2" width="48.7109375" style="2" customWidth="1"/>
    <col min="3" max="3" width="18" style="2" customWidth="1"/>
    <col min="4" max="4" width="18.42578125" style="2" customWidth="1"/>
    <col min="5" max="5" width="17.42578125" style="2" hidden="1" customWidth="1"/>
    <col min="6" max="16384" width="0" style="2" hidden="1"/>
  </cols>
  <sheetData>
    <row r="1" spans="1:4" ht="12.75">
      <c r="A1" s="1" t="s">
        <v>0</v>
      </c>
      <c r="B1" s="4"/>
      <c r="C1" s="4"/>
      <c r="D1" s="5"/>
    </row>
    <row r="2" spans="1:4" ht="12.75">
      <c r="A2" s="3" t="s">
        <v>1</v>
      </c>
      <c r="B2" s="6"/>
      <c r="C2" s="6"/>
      <c r="D2" s="7"/>
    </row>
    <row r="3" spans="1:4" ht="12.75">
      <c r="A3" s="3" t="s">
        <v>2</v>
      </c>
      <c r="B3" s="6"/>
      <c r="C3" s="6"/>
      <c r="D3" s="7"/>
    </row>
    <row r="4" spans="1:4" ht="12.75">
      <c r="A4" s="3" t="s">
        <v>3</v>
      </c>
      <c r="B4" s="6"/>
      <c r="C4" s="6"/>
      <c r="D4" s="7"/>
    </row>
    <row r="5" spans="1:4" ht="12.75">
      <c r="A5" s="3" t="s">
        <v>4</v>
      </c>
      <c r="B5" s="6"/>
      <c r="C5" s="6"/>
      <c r="D5" s="7"/>
    </row>
    <row r="6" spans="1:4">
      <c r="A6" s="6"/>
      <c r="B6" s="6"/>
      <c r="C6" s="6"/>
      <c r="D6" s="6"/>
    </row>
    <row r="7" spans="1:4" ht="12.75">
      <c r="A7" s="93" t="s">
        <v>5</v>
      </c>
      <c r="B7" s="93"/>
      <c r="C7" s="94" t="s">
        <v>168</v>
      </c>
      <c r="D7" s="94"/>
    </row>
    <row r="8" spans="1:4" ht="12.75">
      <c r="A8" s="93" t="s">
        <v>6</v>
      </c>
      <c r="B8" s="93"/>
      <c r="C8" s="95" t="s">
        <v>169</v>
      </c>
      <c r="D8" s="95"/>
    </row>
    <row r="9" spans="1:4"/>
    <row r="10" spans="1:4" ht="12.75">
      <c r="A10" s="8"/>
      <c r="B10" s="8"/>
      <c r="C10" s="8"/>
      <c r="D10" s="8"/>
    </row>
    <row r="11" spans="1:4" ht="12.75">
      <c r="A11" s="9" t="s">
        <v>8</v>
      </c>
      <c r="B11" s="92" t="s">
        <v>9</v>
      </c>
      <c r="C11" s="92"/>
      <c r="D11" s="10"/>
    </row>
    <row r="12" spans="1:4" ht="12.75">
      <c r="A12" s="9" t="s">
        <v>10</v>
      </c>
      <c r="B12" s="92" t="s">
        <v>11</v>
      </c>
      <c r="C12" s="92"/>
      <c r="D12" s="11" t="s">
        <v>144</v>
      </c>
    </row>
    <row r="13" spans="1:4" ht="12.75">
      <c r="A13" s="9" t="s">
        <v>12</v>
      </c>
      <c r="B13" s="92" t="s">
        <v>13</v>
      </c>
      <c r="C13" s="92"/>
      <c r="D13" s="12"/>
    </row>
    <row r="14" spans="1:4" ht="12.75">
      <c r="A14" s="9" t="s">
        <v>14</v>
      </c>
      <c r="B14" s="96" t="s">
        <v>15</v>
      </c>
      <c r="C14" s="97"/>
      <c r="D14" s="13"/>
    </row>
    <row r="15" spans="1:4" ht="12.75">
      <c r="A15" s="9" t="s">
        <v>16</v>
      </c>
      <c r="B15" s="92" t="s">
        <v>17</v>
      </c>
      <c r="C15" s="92"/>
      <c r="D15" s="9">
        <v>12</v>
      </c>
    </row>
    <row r="16" spans="1:4">
      <c r="A16" s="14"/>
      <c r="B16" s="14"/>
      <c r="C16" s="15"/>
      <c r="D16" s="14"/>
    </row>
    <row r="17" spans="1:4" ht="12.75">
      <c r="A17" s="98" t="s">
        <v>18</v>
      </c>
      <c r="B17" s="98"/>
      <c r="C17" s="98"/>
      <c r="D17" s="98"/>
    </row>
    <row r="18" spans="1:4" ht="30" customHeight="1">
      <c r="A18" s="99" t="s">
        <v>19</v>
      </c>
      <c r="B18" s="99"/>
      <c r="C18" s="99"/>
      <c r="D18" s="99"/>
    </row>
    <row r="19" spans="1:4" ht="25.5">
      <c r="A19" s="9">
        <v>1</v>
      </c>
      <c r="B19" s="92" t="s">
        <v>20</v>
      </c>
      <c r="C19" s="92"/>
      <c r="D19" s="9" t="s">
        <v>131</v>
      </c>
    </row>
    <row r="20" spans="1:4" ht="12.75">
      <c r="A20" s="9">
        <v>2</v>
      </c>
      <c r="B20" s="92" t="s">
        <v>21</v>
      </c>
      <c r="C20" s="92"/>
      <c r="D20" s="9" t="s">
        <v>132</v>
      </c>
    </row>
    <row r="21" spans="1:4" ht="12.75">
      <c r="A21" s="9">
        <v>3</v>
      </c>
      <c r="B21" s="92" t="s">
        <v>22</v>
      </c>
      <c r="C21" s="92"/>
      <c r="D21" s="79"/>
    </row>
    <row r="22" spans="1:4" ht="26.25" customHeight="1">
      <c r="A22" s="9">
        <v>4</v>
      </c>
      <c r="B22" s="92" t="s">
        <v>23</v>
      </c>
      <c r="C22" s="92"/>
      <c r="D22" s="9" t="s">
        <v>131</v>
      </c>
    </row>
    <row r="23" spans="1:4" ht="12.75">
      <c r="A23" s="9">
        <v>5</v>
      </c>
      <c r="B23" s="92" t="s">
        <v>24</v>
      </c>
      <c r="C23" s="92"/>
      <c r="D23" s="10"/>
    </row>
    <row r="24" spans="1:4" ht="12.75">
      <c r="A24" s="16"/>
      <c r="B24" s="16"/>
      <c r="C24" s="16"/>
      <c r="D24" s="17"/>
    </row>
    <row r="25" spans="1:4" ht="12.75">
      <c r="A25" s="16"/>
      <c r="B25" s="16"/>
      <c r="C25" s="16"/>
      <c r="D25" s="17"/>
    </row>
    <row r="26" spans="1:4" ht="12.75">
      <c r="A26" s="98" t="s">
        <v>25</v>
      </c>
      <c r="B26" s="98"/>
      <c r="C26" s="98"/>
      <c r="D26" s="98"/>
    </row>
    <row r="27" spans="1:4" ht="12.75">
      <c r="A27" s="18">
        <v>1</v>
      </c>
      <c r="B27" s="99" t="s">
        <v>26</v>
      </c>
      <c r="C27" s="99"/>
      <c r="D27" s="18" t="s">
        <v>27</v>
      </c>
    </row>
    <row r="28" spans="1:4" ht="12.75">
      <c r="A28" s="19" t="s">
        <v>8</v>
      </c>
      <c r="B28" s="92" t="s">
        <v>28</v>
      </c>
      <c r="C28" s="92"/>
      <c r="D28" s="80"/>
    </row>
    <row r="29" spans="1:4" ht="12.75">
      <c r="A29" s="19" t="s">
        <v>10</v>
      </c>
      <c r="B29" s="92" t="s">
        <v>29</v>
      </c>
      <c r="C29" s="92"/>
      <c r="D29" s="80">
        <v>0</v>
      </c>
    </row>
    <row r="30" spans="1:4" ht="15" customHeight="1">
      <c r="A30" s="102" t="s">
        <v>30</v>
      </c>
      <c r="B30" s="103"/>
      <c r="C30" s="104"/>
      <c r="D30" s="21">
        <f>SUM(D28:D29)</f>
        <v>0</v>
      </c>
    </row>
    <row r="31" spans="1:4" ht="24" customHeight="1">
      <c r="A31" s="105" t="s">
        <v>31</v>
      </c>
      <c r="B31" s="106"/>
      <c r="C31" s="106"/>
      <c r="D31" s="106"/>
    </row>
    <row r="32" spans="1:4" ht="12.75">
      <c r="A32" s="100"/>
      <c r="B32" s="101"/>
      <c r="C32" s="101"/>
      <c r="D32" s="101"/>
    </row>
    <row r="33" spans="1:4" ht="15" customHeight="1">
      <c r="A33" s="100" t="s">
        <v>32</v>
      </c>
      <c r="B33" s="101"/>
      <c r="C33" s="101"/>
      <c r="D33" s="101"/>
    </row>
    <row r="34" spans="1:4" ht="15" customHeight="1">
      <c r="A34" s="100" t="s">
        <v>33</v>
      </c>
      <c r="B34" s="101"/>
      <c r="C34" s="101"/>
      <c r="D34" s="101"/>
    </row>
    <row r="35" spans="1:4" ht="25.5" customHeight="1">
      <c r="A35" s="22" t="s">
        <v>34</v>
      </c>
      <c r="B35" s="22" t="s">
        <v>35</v>
      </c>
      <c r="C35" s="22" t="s">
        <v>36</v>
      </c>
      <c r="D35" s="22" t="s">
        <v>27</v>
      </c>
    </row>
    <row r="36" spans="1:4" ht="12.75">
      <c r="A36" s="23" t="s">
        <v>8</v>
      </c>
      <c r="B36" s="24" t="s">
        <v>37</v>
      </c>
      <c r="C36" s="25">
        <v>8.3299999999999999E-2</v>
      </c>
      <c r="D36" s="26">
        <f>C36*D30</f>
        <v>0</v>
      </c>
    </row>
    <row r="37" spans="1:4" ht="26.25" customHeight="1">
      <c r="A37" s="71" t="s">
        <v>10</v>
      </c>
      <c r="B37" s="42" t="s">
        <v>38</v>
      </c>
      <c r="C37" s="72">
        <v>2.7799999999999998E-2</v>
      </c>
      <c r="D37" s="73">
        <f>D30*C37</f>
        <v>0</v>
      </c>
    </row>
    <row r="38" spans="1:4" ht="12.75">
      <c r="A38" s="109" t="s">
        <v>39</v>
      </c>
      <c r="B38" s="109"/>
      <c r="C38" s="27">
        <f>SUM(C36:C37)</f>
        <v>0.1111</v>
      </c>
      <c r="D38" s="28">
        <f>SUM(D36:D37)</f>
        <v>0</v>
      </c>
    </row>
    <row r="39" spans="1:4" ht="12.75">
      <c r="A39" s="23" t="s">
        <v>12</v>
      </c>
      <c r="B39" s="24" t="s">
        <v>40</v>
      </c>
      <c r="C39" s="25">
        <f>C38*C55</f>
        <v>3.7551800000000003E-2</v>
      </c>
      <c r="D39" s="26">
        <f>D30*C39</f>
        <v>0</v>
      </c>
    </row>
    <row r="40" spans="1:4" ht="12.75">
      <c r="A40" s="109" t="s">
        <v>41</v>
      </c>
      <c r="B40" s="109"/>
      <c r="C40" s="27">
        <f>SUM(C38:C39)</f>
        <v>0.1486518</v>
      </c>
      <c r="D40" s="28">
        <f>SUM(D38:D39)</f>
        <v>0</v>
      </c>
    </row>
    <row r="41" spans="1:4" ht="53.25" customHeight="1">
      <c r="A41" s="110" t="s">
        <v>42</v>
      </c>
      <c r="B41" s="111"/>
      <c r="C41" s="111"/>
      <c r="D41" s="112"/>
    </row>
    <row r="42" spans="1:4" ht="40.5" customHeight="1">
      <c r="A42" s="113" t="s">
        <v>43</v>
      </c>
      <c r="B42" s="114"/>
      <c r="C42" s="114"/>
      <c r="D42" s="115"/>
    </row>
    <row r="43" spans="1:4" ht="51.75" customHeight="1">
      <c r="A43" s="116" t="s">
        <v>44</v>
      </c>
      <c r="B43" s="117"/>
      <c r="C43" s="117"/>
      <c r="D43" s="118"/>
    </row>
    <row r="44" spans="1:4" ht="15" customHeight="1">
      <c r="A44" s="29"/>
      <c r="B44" s="30"/>
      <c r="C44" s="30"/>
      <c r="D44" s="30"/>
    </row>
    <row r="45" spans="1:4" ht="25.5" customHeight="1">
      <c r="A45" s="107" t="s">
        <v>45</v>
      </c>
      <c r="B45" s="108"/>
      <c r="C45" s="108"/>
      <c r="D45" s="108"/>
    </row>
    <row r="46" spans="1:4" ht="17.25" customHeight="1">
      <c r="A46" s="31" t="s">
        <v>46</v>
      </c>
      <c r="B46" s="31" t="s">
        <v>47</v>
      </c>
      <c r="C46" s="31" t="s">
        <v>36</v>
      </c>
      <c r="D46" s="31" t="s">
        <v>27</v>
      </c>
    </row>
    <row r="47" spans="1:4" ht="12.75">
      <c r="A47" s="32" t="s">
        <v>8</v>
      </c>
      <c r="B47" s="33" t="s">
        <v>48</v>
      </c>
      <c r="C47" s="34">
        <f>[1]PARÂMETROS!B35</f>
        <v>0.2</v>
      </c>
      <c r="D47" s="35">
        <f>D30*C47</f>
        <v>0</v>
      </c>
    </row>
    <row r="48" spans="1:4" ht="12.75">
      <c r="A48" s="32" t="s">
        <v>10</v>
      </c>
      <c r="B48" s="33" t="s">
        <v>49</v>
      </c>
      <c r="C48" s="34">
        <f>[1]PARÂMETROS!B36</f>
        <v>2.5000000000000001E-2</v>
      </c>
      <c r="D48" s="35">
        <f>D30*C48</f>
        <v>0</v>
      </c>
    </row>
    <row r="49" spans="1:4" ht="12.75">
      <c r="A49" s="32" t="s">
        <v>12</v>
      </c>
      <c r="B49" s="33" t="s">
        <v>50</v>
      </c>
      <c r="C49" s="85"/>
      <c r="D49" s="81">
        <f>D30*C49</f>
        <v>0</v>
      </c>
    </row>
    <row r="50" spans="1:4" ht="12.75">
      <c r="A50" s="32" t="s">
        <v>14</v>
      </c>
      <c r="B50" s="33" t="s">
        <v>51</v>
      </c>
      <c r="C50" s="34">
        <f>[1]PARÂMETROS!B38</f>
        <v>1.4999999999999999E-2</v>
      </c>
      <c r="D50" s="35">
        <f>D30*C50</f>
        <v>0</v>
      </c>
    </row>
    <row r="51" spans="1:4" ht="12.75">
      <c r="A51" s="32" t="s">
        <v>16</v>
      </c>
      <c r="B51" s="33" t="s">
        <v>52</v>
      </c>
      <c r="C51" s="34">
        <f>[1]PARÂMETROS!B39</f>
        <v>0.01</v>
      </c>
      <c r="D51" s="35">
        <f>D30*C51</f>
        <v>0</v>
      </c>
    </row>
    <row r="52" spans="1:4" ht="12.75">
      <c r="A52" s="32" t="s">
        <v>53</v>
      </c>
      <c r="B52" s="33" t="s">
        <v>54</v>
      </c>
      <c r="C52" s="34">
        <f>[1]PARÂMETROS!B40</f>
        <v>6.0000000000000001E-3</v>
      </c>
      <c r="D52" s="35">
        <f>D30*C52</f>
        <v>0</v>
      </c>
    </row>
    <row r="53" spans="1:4" ht="12.75">
      <c r="A53" s="32" t="s">
        <v>55</v>
      </c>
      <c r="B53" s="33" t="s">
        <v>56</v>
      </c>
      <c r="C53" s="34">
        <f>[1]PARÂMETROS!B41</f>
        <v>2E-3</v>
      </c>
      <c r="D53" s="35">
        <f>D30*C53</f>
        <v>0</v>
      </c>
    </row>
    <row r="54" spans="1:4" ht="12.75">
      <c r="A54" s="32" t="s">
        <v>57</v>
      </c>
      <c r="B54" s="33" t="s">
        <v>58</v>
      </c>
      <c r="C54" s="34">
        <f>[1]PARÂMETROS!B42</f>
        <v>0.08</v>
      </c>
      <c r="D54" s="35">
        <f>D30*C54</f>
        <v>0</v>
      </c>
    </row>
    <row r="55" spans="1:4" ht="12.75">
      <c r="A55" s="119" t="s">
        <v>59</v>
      </c>
      <c r="B55" s="119"/>
      <c r="C55" s="36">
        <f>SUM(C47:C54)</f>
        <v>0.33800000000000002</v>
      </c>
      <c r="D55" s="37">
        <f>SUM(D47:D54)</f>
        <v>0</v>
      </c>
    </row>
    <row r="56" spans="1:4" ht="27" customHeight="1">
      <c r="A56" s="110" t="s">
        <v>60</v>
      </c>
      <c r="B56" s="111"/>
      <c r="C56" s="111"/>
      <c r="D56" s="112"/>
    </row>
    <row r="57" spans="1:4" ht="27" customHeight="1">
      <c r="A57" s="113" t="s">
        <v>61</v>
      </c>
      <c r="B57" s="114"/>
      <c r="C57" s="114"/>
      <c r="D57" s="115"/>
    </row>
    <row r="58" spans="1:4" ht="27" customHeight="1">
      <c r="A58" s="116" t="s">
        <v>62</v>
      </c>
      <c r="B58" s="117"/>
      <c r="C58" s="117"/>
      <c r="D58" s="118"/>
    </row>
    <row r="59" spans="1:4" ht="15" customHeight="1">
      <c r="A59" s="30"/>
      <c r="B59" s="30"/>
      <c r="C59" s="30"/>
      <c r="D59" s="30"/>
    </row>
    <row r="60" spans="1:4" ht="15" customHeight="1">
      <c r="A60" s="107" t="s">
        <v>63</v>
      </c>
      <c r="B60" s="108"/>
      <c r="C60" s="108"/>
      <c r="D60" s="108"/>
    </row>
    <row r="61" spans="1:4" ht="12.75">
      <c r="A61" s="38" t="s">
        <v>64</v>
      </c>
      <c r="B61" s="38" t="s">
        <v>65</v>
      </c>
      <c r="C61" s="38" t="s">
        <v>130</v>
      </c>
      <c r="D61" s="38" t="s">
        <v>66</v>
      </c>
    </row>
    <row r="62" spans="1:4" ht="12.75">
      <c r="A62" s="39" t="s">
        <v>8</v>
      </c>
      <c r="B62" s="40" t="s">
        <v>67</v>
      </c>
      <c r="C62" s="80"/>
      <c r="D62" s="20">
        <f>IF((C62*22*2)-(D28*6%)&gt;0,(C62*22*2)-(D28*6%),0)</f>
        <v>0</v>
      </c>
    </row>
    <row r="63" spans="1:4" ht="12.75">
      <c r="A63" s="75" t="s">
        <v>10</v>
      </c>
      <c r="B63" s="41" t="s">
        <v>165</v>
      </c>
      <c r="C63" s="120"/>
      <c r="D63" s="121"/>
    </row>
    <row r="64" spans="1:4" ht="12.75">
      <c r="A64" s="75" t="s">
        <v>12</v>
      </c>
      <c r="B64" s="42" t="s">
        <v>166</v>
      </c>
      <c r="C64" s="120"/>
      <c r="D64" s="121"/>
    </row>
    <row r="65" spans="1:4" ht="12.75">
      <c r="A65" s="39" t="s">
        <v>12</v>
      </c>
      <c r="B65" s="42" t="s">
        <v>167</v>
      </c>
      <c r="C65" s="122"/>
      <c r="D65" s="123"/>
    </row>
    <row r="66" spans="1:4" ht="15" customHeight="1">
      <c r="A66" s="39" t="s">
        <v>16</v>
      </c>
      <c r="B66" s="43" t="s">
        <v>29</v>
      </c>
      <c r="C66" s="122">
        <v>0</v>
      </c>
      <c r="D66" s="123"/>
    </row>
    <row r="67" spans="1:4" ht="27" customHeight="1">
      <c r="A67" s="124" t="s">
        <v>68</v>
      </c>
      <c r="B67" s="125"/>
      <c r="C67" s="126">
        <f>D62+C63+C64+C65+C66</f>
        <v>0</v>
      </c>
      <c r="D67" s="127"/>
    </row>
    <row r="68" spans="1:4">
      <c r="A68" s="128" t="s">
        <v>69</v>
      </c>
      <c r="B68" s="129"/>
      <c r="C68" s="129"/>
      <c r="D68" s="129"/>
    </row>
    <row r="69" spans="1:4" ht="29.25" customHeight="1">
      <c r="A69" s="130"/>
      <c r="B69" s="131"/>
      <c r="C69" s="131"/>
      <c r="D69" s="131"/>
    </row>
    <row r="70" spans="1:4" ht="12.75">
      <c r="A70" s="107" t="s">
        <v>70</v>
      </c>
      <c r="B70" s="108"/>
      <c r="C70" s="108"/>
      <c r="D70" s="108"/>
    </row>
    <row r="71" spans="1:4" ht="12.75">
      <c r="A71" s="22">
        <v>2</v>
      </c>
      <c r="B71" s="22" t="s">
        <v>71</v>
      </c>
      <c r="C71" s="22" t="s">
        <v>36</v>
      </c>
      <c r="D71" s="22" t="s">
        <v>27</v>
      </c>
    </row>
    <row r="72" spans="1:4" ht="25.5">
      <c r="A72" s="9" t="s">
        <v>34</v>
      </c>
      <c r="B72" s="43" t="s">
        <v>35</v>
      </c>
      <c r="C72" s="76">
        <f>C40</f>
        <v>0.1486518</v>
      </c>
      <c r="D72" s="59">
        <f>D40</f>
        <v>0</v>
      </c>
    </row>
    <row r="73" spans="1:4" ht="12.75">
      <c r="A73" s="9" t="s">
        <v>46</v>
      </c>
      <c r="B73" s="43" t="s">
        <v>47</v>
      </c>
      <c r="C73" s="76">
        <f>C55</f>
        <v>0.33800000000000002</v>
      </c>
      <c r="D73" s="59">
        <f>D55</f>
        <v>0</v>
      </c>
    </row>
    <row r="74" spans="1:4" ht="12.75">
      <c r="A74" s="9" t="s">
        <v>64</v>
      </c>
      <c r="B74" s="43" t="s">
        <v>65</v>
      </c>
      <c r="C74" s="76"/>
      <c r="D74" s="59">
        <f>C67</f>
        <v>0</v>
      </c>
    </row>
    <row r="75" spans="1:4" ht="12.75">
      <c r="A75" s="109" t="s">
        <v>73</v>
      </c>
      <c r="B75" s="109"/>
      <c r="C75" s="48" t="s">
        <v>72</v>
      </c>
      <c r="D75" s="49">
        <f>SUM(D72:D74)</f>
        <v>0</v>
      </c>
    </row>
    <row r="76" spans="1:4">
      <c r="A76" s="50"/>
      <c r="B76" s="51"/>
      <c r="C76" s="51"/>
      <c r="D76" s="51"/>
    </row>
    <row r="77" spans="1:4" ht="27.75" customHeight="1">
      <c r="A77" s="107" t="s">
        <v>74</v>
      </c>
      <c r="B77" s="108"/>
      <c r="C77" s="108"/>
      <c r="D77" s="108"/>
    </row>
    <row r="78" spans="1:4" ht="30.75" customHeight="1">
      <c r="A78" s="22">
        <v>3</v>
      </c>
      <c r="B78" s="22" t="s">
        <v>75</v>
      </c>
      <c r="C78" s="22" t="s">
        <v>36</v>
      </c>
      <c r="D78" s="22" t="s">
        <v>27</v>
      </c>
    </row>
    <row r="79" spans="1:4" ht="12.75">
      <c r="A79" s="9" t="s">
        <v>8</v>
      </c>
      <c r="B79" s="43" t="s">
        <v>76</v>
      </c>
      <c r="C79" s="52">
        <v>4.1999999999999997E-3</v>
      </c>
      <c r="D79" s="59">
        <f t="shared" ref="D79:D84" si="0">D$30*C79</f>
        <v>0</v>
      </c>
    </row>
    <row r="80" spans="1:4" ht="37.5">
      <c r="A80" s="9" t="s">
        <v>10</v>
      </c>
      <c r="B80" s="43" t="s">
        <v>77</v>
      </c>
      <c r="C80" s="52">
        <f>C79*C54</f>
        <v>3.3599999999999998E-4</v>
      </c>
      <c r="D80" s="59">
        <f t="shared" si="0"/>
        <v>0</v>
      </c>
    </row>
    <row r="81" spans="1:4" ht="62.25">
      <c r="A81" s="9" t="s">
        <v>12</v>
      </c>
      <c r="B81" s="43" t="s">
        <v>78</v>
      </c>
      <c r="C81" s="52">
        <f>40%*C55*C79</f>
        <v>5.6784000000000001E-4</v>
      </c>
      <c r="D81" s="59">
        <f t="shared" si="0"/>
        <v>0</v>
      </c>
    </row>
    <row r="82" spans="1:4" ht="12.75">
      <c r="A82" s="9" t="s">
        <v>14</v>
      </c>
      <c r="B82" s="43" t="s">
        <v>79</v>
      </c>
      <c r="C82" s="52">
        <v>1.9400000000000001E-2</v>
      </c>
      <c r="D82" s="59">
        <f t="shared" si="0"/>
        <v>0</v>
      </c>
    </row>
    <row r="83" spans="1:4" ht="62.25">
      <c r="A83" s="9" t="s">
        <v>16</v>
      </c>
      <c r="B83" s="43" t="s">
        <v>80</v>
      </c>
      <c r="C83" s="52">
        <f>C55*C82</f>
        <v>6.5572000000000009E-3</v>
      </c>
      <c r="D83" s="59">
        <f t="shared" si="0"/>
        <v>0</v>
      </c>
    </row>
    <row r="84" spans="1:4" ht="62.25">
      <c r="A84" s="9" t="s">
        <v>53</v>
      </c>
      <c r="B84" s="43" t="s">
        <v>81</v>
      </c>
      <c r="C84" s="52">
        <f>40%*C55*C82</f>
        <v>2.6228800000000002E-3</v>
      </c>
      <c r="D84" s="59">
        <f t="shared" si="0"/>
        <v>0</v>
      </c>
    </row>
    <row r="85" spans="1:4" ht="12.75">
      <c r="A85" s="109" t="s">
        <v>82</v>
      </c>
      <c r="B85" s="109"/>
      <c r="C85" s="53">
        <f>SUM(C79:C84)</f>
        <v>3.3683919999999999E-2</v>
      </c>
      <c r="D85" s="49">
        <f>SUM(D79:D84)</f>
        <v>0</v>
      </c>
    </row>
    <row r="86" spans="1:4" ht="66" customHeight="1">
      <c r="A86" s="132" t="s">
        <v>83</v>
      </c>
      <c r="B86" s="133"/>
      <c r="C86" s="133"/>
      <c r="D86" s="133"/>
    </row>
    <row r="87" spans="1:4" ht="12.75">
      <c r="A87" s="29"/>
      <c r="B87" s="30"/>
      <c r="C87" s="30"/>
      <c r="D87" s="30"/>
    </row>
    <row r="88" spans="1:4" ht="23.25" customHeight="1">
      <c r="A88" s="107" t="s">
        <v>84</v>
      </c>
      <c r="B88" s="108"/>
      <c r="C88" s="108"/>
      <c r="D88" s="108"/>
    </row>
    <row r="89" spans="1:4"/>
    <row r="90" spans="1:4" ht="51" customHeight="1">
      <c r="A90" s="134" t="s">
        <v>85</v>
      </c>
      <c r="B90" s="135"/>
      <c r="C90" s="135"/>
      <c r="D90" s="136"/>
    </row>
    <row r="91" spans="1:4" ht="12.75">
      <c r="A91" s="54"/>
      <c r="B91" s="55"/>
      <c r="C91" s="55"/>
      <c r="D91" s="55"/>
    </row>
    <row r="92" spans="1:4" ht="24.75" customHeight="1">
      <c r="A92" s="107" t="s">
        <v>86</v>
      </c>
      <c r="B92" s="108"/>
      <c r="C92" s="108"/>
      <c r="D92" s="108"/>
    </row>
    <row r="93" spans="1:4" ht="19.5" customHeight="1">
      <c r="A93" s="22" t="s">
        <v>87</v>
      </c>
      <c r="B93" s="22" t="s">
        <v>88</v>
      </c>
      <c r="C93" s="22" t="s">
        <v>36</v>
      </c>
      <c r="D93" s="22" t="s">
        <v>27</v>
      </c>
    </row>
    <row r="94" spans="1:4" ht="38.25">
      <c r="A94" s="9" t="s">
        <v>8</v>
      </c>
      <c r="B94" s="43" t="s">
        <v>89</v>
      </c>
      <c r="C94" s="56">
        <v>9.9400000000000002E-2</v>
      </c>
      <c r="D94" s="59">
        <f t="shared" ref="D94:D99" si="1">D$30*C94</f>
        <v>0</v>
      </c>
    </row>
    <row r="95" spans="1:4" ht="12.75">
      <c r="A95" s="9" t="s">
        <v>10</v>
      </c>
      <c r="B95" s="43" t="s">
        <v>90</v>
      </c>
      <c r="C95" s="83">
        <v>2.8E-3</v>
      </c>
      <c r="D95" s="59">
        <f t="shared" si="1"/>
        <v>0</v>
      </c>
    </row>
    <row r="96" spans="1:4" ht="12.75">
      <c r="A96" s="9" t="s">
        <v>12</v>
      </c>
      <c r="B96" s="43" t="s">
        <v>91</v>
      </c>
      <c r="C96" s="83">
        <v>2.0000000000000001E-4</v>
      </c>
      <c r="D96" s="59">
        <f t="shared" si="1"/>
        <v>0</v>
      </c>
    </row>
    <row r="97" spans="1:4" ht="25.5">
      <c r="A97" s="9" t="s">
        <v>14</v>
      </c>
      <c r="B97" s="43" t="s">
        <v>92</v>
      </c>
      <c r="C97" s="83">
        <v>2.9999999999999997E-4</v>
      </c>
      <c r="D97" s="59">
        <f t="shared" si="1"/>
        <v>0</v>
      </c>
    </row>
    <row r="98" spans="1:4" ht="12.75">
      <c r="A98" s="9" t="s">
        <v>16</v>
      </c>
      <c r="B98" s="43" t="s">
        <v>93</v>
      </c>
      <c r="C98" s="83">
        <v>2.0000000000000001E-4</v>
      </c>
      <c r="D98" s="59">
        <f t="shared" si="1"/>
        <v>0</v>
      </c>
    </row>
    <row r="99" spans="1:4" ht="12.75">
      <c r="A99" s="9" t="s">
        <v>53</v>
      </c>
      <c r="B99" s="43" t="s">
        <v>94</v>
      </c>
      <c r="C99" s="83">
        <v>2.9999999999999997E-4</v>
      </c>
      <c r="D99" s="59">
        <f t="shared" si="1"/>
        <v>0</v>
      </c>
    </row>
    <row r="100" spans="1:4" ht="12.75">
      <c r="A100" s="137" t="s">
        <v>95</v>
      </c>
      <c r="B100" s="137"/>
      <c r="C100" s="77">
        <f>SUM(C94:C99)</f>
        <v>0.1032</v>
      </c>
      <c r="D100" s="78">
        <f>SUM(D94:D99)</f>
        <v>0</v>
      </c>
    </row>
    <row r="101" spans="1:4" ht="12.75">
      <c r="A101" s="9" t="s">
        <v>55</v>
      </c>
      <c r="B101" s="42" t="s">
        <v>96</v>
      </c>
      <c r="C101" s="58">
        <f>C55*C100</f>
        <v>3.4881600000000006E-2</v>
      </c>
      <c r="D101" s="59">
        <f>C101*D30</f>
        <v>0</v>
      </c>
    </row>
    <row r="102" spans="1:4" ht="12.75">
      <c r="A102" s="109" t="s">
        <v>97</v>
      </c>
      <c r="B102" s="109"/>
      <c r="C102" s="57">
        <f>C100+C101</f>
        <v>0.1380816</v>
      </c>
      <c r="D102" s="49">
        <f>D100+D101</f>
        <v>0</v>
      </c>
    </row>
    <row r="103" spans="1:4" ht="12.75">
      <c r="A103" s="29"/>
      <c r="B103" s="30"/>
      <c r="C103" s="30"/>
      <c r="D103" s="30"/>
    </row>
    <row r="104" spans="1:4" ht="26.25" customHeight="1">
      <c r="A104" s="107" t="s">
        <v>98</v>
      </c>
      <c r="B104" s="108"/>
      <c r="C104" s="108"/>
      <c r="D104" s="108"/>
    </row>
    <row r="105" spans="1:4" ht="12.75">
      <c r="A105" s="22">
        <v>4</v>
      </c>
      <c r="B105" s="22" t="s">
        <v>99</v>
      </c>
      <c r="C105" s="22" t="s">
        <v>36</v>
      </c>
      <c r="D105" s="22" t="s">
        <v>27</v>
      </c>
    </row>
    <row r="106" spans="1:4" ht="12.75">
      <c r="A106" s="19" t="s">
        <v>87</v>
      </c>
      <c r="B106" s="45" t="s">
        <v>100</v>
      </c>
      <c r="C106" s="46">
        <v>0.1419</v>
      </c>
      <c r="D106" s="47">
        <f>D102</f>
        <v>0</v>
      </c>
    </row>
    <row r="107" spans="1:4" ht="12.75">
      <c r="A107" s="109" t="s">
        <v>101</v>
      </c>
      <c r="B107" s="109"/>
      <c r="C107" s="48" t="s">
        <v>72</v>
      </c>
      <c r="D107" s="49">
        <f>SUM(D106:D106)</f>
        <v>0</v>
      </c>
    </row>
    <row r="108" spans="1:4" ht="12.75">
      <c r="A108" s="29"/>
      <c r="B108" s="30"/>
      <c r="C108" s="30"/>
      <c r="D108" s="30"/>
    </row>
    <row r="109" spans="1:4" ht="12.75">
      <c r="A109" s="107" t="s">
        <v>102</v>
      </c>
      <c r="B109" s="108"/>
      <c r="C109" s="108"/>
      <c r="D109" s="108"/>
    </row>
    <row r="110" spans="1:4" ht="12.75">
      <c r="A110" s="38">
        <v>5</v>
      </c>
      <c r="B110" s="139" t="s">
        <v>103</v>
      </c>
      <c r="C110" s="139"/>
      <c r="D110" s="38" t="s">
        <v>27</v>
      </c>
    </row>
    <row r="111" spans="1:4" ht="12.75">
      <c r="A111" s="19" t="s">
        <v>8</v>
      </c>
      <c r="B111" s="140" t="s">
        <v>104</v>
      </c>
      <c r="C111" s="140"/>
      <c r="D111" s="89">
        <v>0</v>
      </c>
    </row>
    <row r="112" spans="1:4" ht="12.75">
      <c r="A112" s="19" t="s">
        <v>10</v>
      </c>
      <c r="B112" s="140" t="s">
        <v>29</v>
      </c>
      <c r="C112" s="140"/>
      <c r="D112" s="89">
        <v>0</v>
      </c>
    </row>
    <row r="113" spans="1:4" ht="12.75">
      <c r="A113" s="44"/>
      <c r="B113" s="109" t="s">
        <v>105</v>
      </c>
      <c r="C113" s="109"/>
      <c r="D113" s="49">
        <f>SUM(D111:D112)</f>
        <v>0</v>
      </c>
    </row>
    <row r="114" spans="1:4">
      <c r="A114" s="141" t="s">
        <v>106</v>
      </c>
      <c r="B114" s="142"/>
      <c r="C114" s="142"/>
      <c r="D114" s="142"/>
    </row>
    <row r="115" spans="1:4" ht="12.75">
      <c r="A115" s="143"/>
      <c r="B115" s="144"/>
      <c r="C115" s="144"/>
      <c r="D115" s="144"/>
    </row>
    <row r="116" spans="1:4" ht="12.75">
      <c r="A116" s="145" t="s">
        <v>107</v>
      </c>
      <c r="B116" s="145"/>
      <c r="C116" s="145"/>
      <c r="D116" s="145"/>
    </row>
    <row r="117" spans="1:4" ht="12.75">
      <c r="A117" s="22">
        <v>6</v>
      </c>
      <c r="B117" s="22" t="s">
        <v>108</v>
      </c>
      <c r="C117" s="22" t="s">
        <v>36</v>
      </c>
      <c r="D117" s="22" t="s">
        <v>27</v>
      </c>
    </row>
    <row r="118" spans="1:4" ht="12.75">
      <c r="A118" s="39" t="s">
        <v>8</v>
      </c>
      <c r="B118" s="60" t="s">
        <v>109</v>
      </c>
      <c r="C118" s="70">
        <v>0.05</v>
      </c>
      <c r="D118" s="61">
        <f>(D30+D75+D85+D107+D113)*C118</f>
        <v>0</v>
      </c>
    </row>
    <row r="119" spans="1:4" ht="12.75">
      <c r="A119" s="39" t="s">
        <v>10</v>
      </c>
      <c r="B119" s="60" t="s">
        <v>110</v>
      </c>
      <c r="C119" s="70">
        <v>7.0000000000000007E-2</v>
      </c>
      <c r="D119" s="61">
        <f>(D30+D75+D85+D107+D113+D118)*C119</f>
        <v>0</v>
      </c>
    </row>
    <row r="120" spans="1:4" ht="12.75">
      <c r="A120" s="39" t="s">
        <v>12</v>
      </c>
      <c r="B120" s="60" t="s">
        <v>111</v>
      </c>
      <c r="C120" s="62">
        <f>SUM(C121:C123)</f>
        <v>5.6499999999999995E-2</v>
      </c>
      <c r="D120" s="63">
        <f>((D135+D118+D119)/(1-C120))*C120</f>
        <v>0</v>
      </c>
    </row>
    <row r="121" spans="1:4" ht="12.75">
      <c r="A121" s="64"/>
      <c r="B121" s="60" t="s">
        <v>112</v>
      </c>
      <c r="C121" s="70">
        <v>6.4999999999999997E-3</v>
      </c>
      <c r="D121" s="61">
        <f>((D135+D118+D119)/(1-C120))*C121</f>
        <v>0</v>
      </c>
    </row>
    <row r="122" spans="1:4" ht="12.75">
      <c r="A122" s="64"/>
      <c r="B122" s="60" t="s">
        <v>113</v>
      </c>
      <c r="C122" s="70">
        <v>0.03</v>
      </c>
      <c r="D122" s="61">
        <f>((D135+D118+D119)/(1-C120))*C122</f>
        <v>0</v>
      </c>
    </row>
    <row r="123" spans="1:4" ht="12.75">
      <c r="A123" s="64"/>
      <c r="B123" s="60" t="s">
        <v>114</v>
      </c>
      <c r="C123" s="70">
        <v>0.02</v>
      </c>
      <c r="D123" s="61">
        <f>((D135+D118+D119)/(1-C120))*C123</f>
        <v>0</v>
      </c>
    </row>
    <row r="124" spans="1:4" ht="12.75">
      <c r="A124" s="44"/>
      <c r="B124" s="65" t="s">
        <v>115</v>
      </c>
      <c r="C124" s="57"/>
      <c r="D124" s="49">
        <f>D118+D119+D120</f>
        <v>0</v>
      </c>
    </row>
    <row r="125" spans="1:4" ht="12.75">
      <c r="A125" s="66" t="s">
        <v>116</v>
      </c>
      <c r="B125" s="67"/>
      <c r="C125" s="67"/>
    </row>
    <row r="126" spans="1:4" ht="12.75">
      <c r="A126" s="66" t="s">
        <v>117</v>
      </c>
    </row>
    <row r="127" spans="1:4"/>
    <row r="128" spans="1:4" ht="12.75">
      <c r="A128" s="145" t="s">
        <v>118</v>
      </c>
      <c r="B128" s="145"/>
      <c r="C128" s="145"/>
      <c r="D128" s="145"/>
    </row>
    <row r="129" spans="1:4" ht="12.75">
      <c r="A129" s="44"/>
      <c r="B129" s="138" t="s">
        <v>119</v>
      </c>
      <c r="C129" s="138"/>
      <c r="D129" s="22" t="s">
        <v>120</v>
      </c>
    </row>
    <row r="130" spans="1:4" ht="12.75">
      <c r="A130" s="68" t="s">
        <v>8</v>
      </c>
      <c r="B130" s="148" t="s">
        <v>121</v>
      </c>
      <c r="C130" s="148"/>
      <c r="D130" s="47">
        <f>D30</f>
        <v>0</v>
      </c>
    </row>
    <row r="131" spans="1:4" ht="24" customHeight="1">
      <c r="A131" s="68" t="s">
        <v>10</v>
      </c>
      <c r="B131" s="148" t="s">
        <v>122</v>
      </c>
      <c r="C131" s="148"/>
      <c r="D131" s="47">
        <f>D75</f>
        <v>0</v>
      </c>
    </row>
    <row r="132" spans="1:4" ht="12.75">
      <c r="A132" s="68" t="s">
        <v>12</v>
      </c>
      <c r="B132" s="148" t="s">
        <v>123</v>
      </c>
      <c r="C132" s="148"/>
      <c r="D132" s="47">
        <f>D85</f>
        <v>0</v>
      </c>
    </row>
    <row r="133" spans="1:4" ht="12.75">
      <c r="A133" s="9" t="s">
        <v>14</v>
      </c>
      <c r="B133" s="92" t="s">
        <v>124</v>
      </c>
      <c r="C133" s="92"/>
      <c r="D133" s="59">
        <f>D107</f>
        <v>0</v>
      </c>
    </row>
    <row r="134" spans="1:4" ht="12.75">
      <c r="A134" s="68" t="s">
        <v>16</v>
      </c>
      <c r="B134" s="148" t="s">
        <v>125</v>
      </c>
      <c r="C134" s="148"/>
      <c r="D134" s="47">
        <f>D113</f>
        <v>0</v>
      </c>
    </row>
    <row r="135" spans="1:4" ht="24" customHeight="1">
      <c r="A135" s="109" t="s">
        <v>126</v>
      </c>
      <c r="B135" s="109"/>
      <c r="C135" s="109"/>
      <c r="D135" s="49">
        <f>SUM(D130:D134)</f>
        <v>0</v>
      </c>
    </row>
    <row r="136" spans="1:4" ht="12.75">
      <c r="A136" s="68" t="s">
        <v>53</v>
      </c>
      <c r="B136" s="146" t="s">
        <v>127</v>
      </c>
      <c r="C136" s="146"/>
      <c r="D136" s="47">
        <f>D124</f>
        <v>0</v>
      </c>
    </row>
    <row r="137" spans="1:4" ht="16.5" customHeight="1">
      <c r="A137" s="109" t="s">
        <v>128</v>
      </c>
      <c r="B137" s="109"/>
      <c r="C137" s="109"/>
      <c r="D137" s="49">
        <f>TRUNC((D135+D136),2)</f>
        <v>0</v>
      </c>
    </row>
    <row r="138" spans="1:4">
      <c r="A138" s="147" t="s">
        <v>7</v>
      </c>
      <c r="B138" s="147"/>
      <c r="C138" s="147"/>
      <c r="D138" s="147"/>
    </row>
    <row r="139" spans="1:4" ht="16.5" customHeight="1"/>
    <row r="140" spans="1:4" ht="15.75" customHeight="1"/>
    <row r="141" spans="1:4" ht="14.25" customHeight="1"/>
    <row r="142" spans="1:4" ht="14.25" customHeight="1">
      <c r="C142" s="69"/>
    </row>
    <row r="143" spans="1:4"/>
    <row r="145"/>
    <row r="147" ht="12" customHeight="1"/>
  </sheetData>
  <sheetProtection formatCells="0" formatColumns="0" formatRows="0" insertColumns="0" insertRows="0"/>
  <mergeCells count="75">
    <mergeCell ref="B19:C19"/>
    <mergeCell ref="A7:B7"/>
    <mergeCell ref="C7:D7"/>
    <mergeCell ref="A8:B8"/>
    <mergeCell ref="C8:D8"/>
    <mergeCell ref="B11:C11"/>
    <mergeCell ref="B12:C12"/>
    <mergeCell ref="B13:C13"/>
    <mergeCell ref="B14:C14"/>
    <mergeCell ref="B15:C15"/>
    <mergeCell ref="A17:D17"/>
    <mergeCell ref="A18:D18"/>
    <mergeCell ref="A33:D33"/>
    <mergeCell ref="B20:C20"/>
    <mergeCell ref="B21:C21"/>
    <mergeCell ref="B22:C22"/>
    <mergeCell ref="B23:C23"/>
    <mergeCell ref="A26:D26"/>
    <mergeCell ref="B27:C27"/>
    <mergeCell ref="B28:C28"/>
    <mergeCell ref="B29:C29"/>
    <mergeCell ref="A30:C30"/>
    <mergeCell ref="A31:D31"/>
    <mergeCell ref="A32:D32"/>
    <mergeCell ref="A60:D60"/>
    <mergeCell ref="A34:D34"/>
    <mergeCell ref="A38:B38"/>
    <mergeCell ref="A40:B40"/>
    <mergeCell ref="A41:D41"/>
    <mergeCell ref="A42:D42"/>
    <mergeCell ref="A43:D43"/>
    <mergeCell ref="A45:D45"/>
    <mergeCell ref="A55:B55"/>
    <mergeCell ref="A56:D56"/>
    <mergeCell ref="A57:D57"/>
    <mergeCell ref="A58:D58"/>
    <mergeCell ref="C63:D63"/>
    <mergeCell ref="C64:D64"/>
    <mergeCell ref="C65:D65"/>
    <mergeCell ref="C66:D66"/>
    <mergeCell ref="A67:B67"/>
    <mergeCell ref="C67:D67"/>
    <mergeCell ref="A102:B102"/>
    <mergeCell ref="A68:D68"/>
    <mergeCell ref="A69:D69"/>
    <mergeCell ref="A70:D70"/>
    <mergeCell ref="A75:B75"/>
    <mergeCell ref="A77:D77"/>
    <mergeCell ref="A85:B85"/>
    <mergeCell ref="A86:D86"/>
    <mergeCell ref="A88:D88"/>
    <mergeCell ref="A90:D90"/>
    <mergeCell ref="A92:D92"/>
    <mergeCell ref="A100:B100"/>
    <mergeCell ref="B129:C129"/>
    <mergeCell ref="A104:D104"/>
    <mergeCell ref="A107:B107"/>
    <mergeCell ref="A109:D109"/>
    <mergeCell ref="B110:C110"/>
    <mergeCell ref="B111:C111"/>
    <mergeCell ref="B112:C112"/>
    <mergeCell ref="B113:C113"/>
    <mergeCell ref="A114:D114"/>
    <mergeCell ref="A115:D115"/>
    <mergeCell ref="A116:D116"/>
    <mergeCell ref="A128:D128"/>
    <mergeCell ref="B136:C136"/>
    <mergeCell ref="A137:C137"/>
    <mergeCell ref="A138:D138"/>
    <mergeCell ref="B130:C130"/>
    <mergeCell ref="B131:C131"/>
    <mergeCell ref="B132:C132"/>
    <mergeCell ref="B133:C133"/>
    <mergeCell ref="B134:C134"/>
    <mergeCell ref="A135:C135"/>
  </mergeCells>
  <pageMargins left="1.1811023622047245" right="0.39370078740157483" top="0.78740157480314965" bottom="0.78740157480314965" header="0.31496062992125984" footer="0.31496062992125984"/>
  <pageSetup paperSize="9" scale="80" fitToHeight="3" orientation="portrait" r:id="rId1"/>
  <rowBreaks count="2" manualBreakCount="2">
    <brk id="43" max="3" man="1"/>
    <brk id="87" max="3" man="1"/>
  </rowBreaks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E147"/>
  <sheetViews>
    <sheetView showGridLines="0" zoomScaleNormal="100" zoomScaleSheetLayoutView="100" workbookViewId="0">
      <selection activeCell="C65" sqref="C65:D65"/>
    </sheetView>
  </sheetViews>
  <sheetFormatPr defaultColWidth="0" defaultRowHeight="12" customHeight="1" zeroHeight="1"/>
  <cols>
    <col min="1" max="1" width="5" style="2" customWidth="1"/>
    <col min="2" max="2" width="48.7109375" style="2" customWidth="1"/>
    <col min="3" max="3" width="18" style="2" customWidth="1"/>
    <col min="4" max="4" width="18.42578125" style="2" customWidth="1"/>
    <col min="5" max="5" width="17.42578125" style="2" hidden="1" customWidth="1"/>
    <col min="6" max="16384" width="0" style="2" hidden="1"/>
  </cols>
  <sheetData>
    <row r="1" spans="1:4" ht="12.75">
      <c r="A1" s="1" t="s">
        <v>0</v>
      </c>
      <c r="B1" s="4"/>
      <c r="C1" s="4"/>
      <c r="D1" s="5"/>
    </row>
    <row r="2" spans="1:4" ht="12.75">
      <c r="A2" s="3" t="s">
        <v>1</v>
      </c>
      <c r="B2" s="6"/>
      <c r="C2" s="6"/>
      <c r="D2" s="7"/>
    </row>
    <row r="3" spans="1:4" ht="12.75">
      <c r="A3" s="3" t="s">
        <v>2</v>
      </c>
      <c r="B3" s="6"/>
      <c r="C3" s="6"/>
      <c r="D3" s="7"/>
    </row>
    <row r="4" spans="1:4" ht="12.75">
      <c r="A4" s="3" t="s">
        <v>3</v>
      </c>
      <c r="B4" s="6"/>
      <c r="C4" s="6"/>
      <c r="D4" s="7"/>
    </row>
    <row r="5" spans="1:4" ht="12.75">
      <c r="A5" s="3" t="s">
        <v>4</v>
      </c>
      <c r="B5" s="6"/>
      <c r="C5" s="6"/>
      <c r="D5" s="7"/>
    </row>
    <row r="6" spans="1:4">
      <c r="A6" s="6"/>
      <c r="B6" s="6"/>
      <c r="C6" s="6"/>
      <c r="D6" s="6"/>
    </row>
    <row r="7" spans="1:4" ht="12.75">
      <c r="A7" s="93" t="s">
        <v>5</v>
      </c>
      <c r="B7" s="93"/>
      <c r="C7" s="94" t="s">
        <v>168</v>
      </c>
      <c r="D7" s="94"/>
    </row>
    <row r="8" spans="1:4" ht="12.75">
      <c r="A8" s="93" t="s">
        <v>6</v>
      </c>
      <c r="B8" s="93"/>
      <c r="C8" s="95" t="s">
        <v>169</v>
      </c>
      <c r="D8" s="95"/>
    </row>
    <row r="9" spans="1:4"/>
    <row r="10" spans="1:4" ht="12.75">
      <c r="A10" s="8"/>
      <c r="B10" s="8"/>
      <c r="C10" s="8"/>
      <c r="D10" s="8"/>
    </row>
    <row r="11" spans="1:4" ht="12.75">
      <c r="A11" s="9" t="s">
        <v>8</v>
      </c>
      <c r="B11" s="92" t="s">
        <v>9</v>
      </c>
      <c r="C11" s="92"/>
      <c r="D11" s="10"/>
    </row>
    <row r="12" spans="1:4" ht="12.75">
      <c r="A12" s="9" t="s">
        <v>10</v>
      </c>
      <c r="B12" s="92" t="s">
        <v>11</v>
      </c>
      <c r="C12" s="92"/>
      <c r="D12" s="11" t="s">
        <v>144</v>
      </c>
    </row>
    <row r="13" spans="1:4" ht="12.75">
      <c r="A13" s="9" t="s">
        <v>12</v>
      </c>
      <c r="B13" s="92" t="s">
        <v>13</v>
      </c>
      <c r="C13" s="92"/>
      <c r="D13" s="12"/>
    </row>
    <row r="14" spans="1:4" ht="12.75">
      <c r="A14" s="9" t="s">
        <v>14</v>
      </c>
      <c r="B14" s="96" t="s">
        <v>15</v>
      </c>
      <c r="C14" s="97"/>
      <c r="D14" s="13"/>
    </row>
    <row r="15" spans="1:4" ht="12.75">
      <c r="A15" s="9" t="s">
        <v>16</v>
      </c>
      <c r="B15" s="92" t="s">
        <v>17</v>
      </c>
      <c r="C15" s="92"/>
      <c r="D15" s="9">
        <v>12</v>
      </c>
    </row>
    <row r="16" spans="1:4">
      <c r="A16" s="14"/>
      <c r="B16" s="14"/>
      <c r="C16" s="15"/>
      <c r="D16" s="14"/>
    </row>
    <row r="17" spans="1:4" ht="12.75">
      <c r="A17" s="98" t="s">
        <v>18</v>
      </c>
      <c r="B17" s="98"/>
      <c r="C17" s="98"/>
      <c r="D17" s="98"/>
    </row>
    <row r="18" spans="1:4" ht="30" customHeight="1">
      <c r="A18" s="99" t="s">
        <v>19</v>
      </c>
      <c r="B18" s="99"/>
      <c r="C18" s="99"/>
      <c r="D18" s="99"/>
    </row>
    <row r="19" spans="1:4" ht="25.5">
      <c r="A19" s="9">
        <v>1</v>
      </c>
      <c r="B19" s="92" t="s">
        <v>20</v>
      </c>
      <c r="C19" s="92"/>
      <c r="D19" s="9" t="s">
        <v>131</v>
      </c>
    </row>
    <row r="20" spans="1:4" ht="12.75">
      <c r="A20" s="9">
        <v>2</v>
      </c>
      <c r="B20" s="92" t="s">
        <v>21</v>
      </c>
      <c r="C20" s="92"/>
      <c r="D20" s="9" t="s">
        <v>141</v>
      </c>
    </row>
    <row r="21" spans="1:4" ht="12.75">
      <c r="A21" s="9">
        <v>3</v>
      </c>
      <c r="B21" s="92" t="s">
        <v>22</v>
      </c>
      <c r="C21" s="92"/>
      <c r="D21" s="79"/>
    </row>
    <row r="22" spans="1:4" ht="26.25" customHeight="1">
      <c r="A22" s="9">
        <v>4</v>
      </c>
      <c r="B22" s="92" t="s">
        <v>23</v>
      </c>
      <c r="C22" s="92"/>
      <c r="D22" s="9" t="s">
        <v>131</v>
      </c>
    </row>
    <row r="23" spans="1:4" ht="12.75">
      <c r="A23" s="9">
        <v>5</v>
      </c>
      <c r="B23" s="92" t="s">
        <v>24</v>
      </c>
      <c r="C23" s="92"/>
      <c r="D23" s="10"/>
    </row>
    <row r="24" spans="1:4" ht="12.75">
      <c r="A24" s="16"/>
      <c r="B24" s="16"/>
      <c r="C24" s="16"/>
      <c r="D24" s="17"/>
    </row>
    <row r="25" spans="1:4" ht="12.75">
      <c r="A25" s="16"/>
      <c r="B25" s="16"/>
      <c r="C25" s="16"/>
      <c r="D25" s="17"/>
    </row>
    <row r="26" spans="1:4" ht="12.75">
      <c r="A26" s="98" t="s">
        <v>25</v>
      </c>
      <c r="B26" s="98"/>
      <c r="C26" s="98"/>
      <c r="D26" s="98"/>
    </row>
    <row r="27" spans="1:4" ht="12.75">
      <c r="A27" s="18">
        <v>1</v>
      </c>
      <c r="B27" s="99" t="s">
        <v>26</v>
      </c>
      <c r="C27" s="99"/>
      <c r="D27" s="18" t="s">
        <v>27</v>
      </c>
    </row>
    <row r="28" spans="1:4" ht="12.75">
      <c r="A28" s="19" t="s">
        <v>8</v>
      </c>
      <c r="B28" s="92" t="s">
        <v>28</v>
      </c>
      <c r="C28" s="92"/>
      <c r="D28" s="80"/>
    </row>
    <row r="29" spans="1:4" ht="12.75">
      <c r="A29" s="19" t="s">
        <v>10</v>
      </c>
      <c r="B29" s="92" t="s">
        <v>29</v>
      </c>
      <c r="C29" s="92"/>
      <c r="D29" s="80">
        <v>0</v>
      </c>
    </row>
    <row r="30" spans="1:4" ht="15" customHeight="1">
      <c r="A30" s="102" t="s">
        <v>30</v>
      </c>
      <c r="B30" s="103"/>
      <c r="C30" s="104"/>
      <c r="D30" s="21">
        <f>SUM(D28:D29)</f>
        <v>0</v>
      </c>
    </row>
    <row r="31" spans="1:4" ht="24" customHeight="1">
      <c r="A31" s="105" t="s">
        <v>31</v>
      </c>
      <c r="B31" s="106"/>
      <c r="C31" s="106"/>
      <c r="D31" s="106"/>
    </row>
    <row r="32" spans="1:4" ht="12.75">
      <c r="A32" s="100"/>
      <c r="B32" s="101"/>
      <c r="C32" s="101"/>
      <c r="D32" s="101"/>
    </row>
    <row r="33" spans="1:4" ht="15" customHeight="1">
      <c r="A33" s="100" t="s">
        <v>32</v>
      </c>
      <c r="B33" s="101"/>
      <c r="C33" s="101"/>
      <c r="D33" s="101"/>
    </row>
    <row r="34" spans="1:4" ht="15" customHeight="1">
      <c r="A34" s="100" t="s">
        <v>33</v>
      </c>
      <c r="B34" s="101"/>
      <c r="C34" s="101"/>
      <c r="D34" s="101"/>
    </row>
    <row r="35" spans="1:4" ht="25.5" customHeight="1">
      <c r="A35" s="22" t="s">
        <v>34</v>
      </c>
      <c r="B35" s="22" t="s">
        <v>35</v>
      </c>
      <c r="C35" s="22" t="s">
        <v>36</v>
      </c>
      <c r="D35" s="22" t="s">
        <v>27</v>
      </c>
    </row>
    <row r="36" spans="1:4" ht="12.75">
      <c r="A36" s="23" t="s">
        <v>8</v>
      </c>
      <c r="B36" s="24" t="s">
        <v>37</v>
      </c>
      <c r="C36" s="25">
        <v>8.3299999999999999E-2</v>
      </c>
      <c r="D36" s="26">
        <f>C36*D30</f>
        <v>0</v>
      </c>
    </row>
    <row r="37" spans="1:4" ht="26.25" customHeight="1">
      <c r="A37" s="71" t="s">
        <v>10</v>
      </c>
      <c r="B37" s="42" t="s">
        <v>38</v>
      </c>
      <c r="C37" s="72">
        <v>2.7799999999999998E-2</v>
      </c>
      <c r="D37" s="73">
        <f>D30*C37</f>
        <v>0</v>
      </c>
    </row>
    <row r="38" spans="1:4" ht="12.75">
      <c r="A38" s="109" t="s">
        <v>39</v>
      </c>
      <c r="B38" s="109"/>
      <c r="C38" s="27">
        <f>SUM(C36:C37)</f>
        <v>0.1111</v>
      </c>
      <c r="D38" s="28">
        <f>SUM(D36:D37)</f>
        <v>0</v>
      </c>
    </row>
    <row r="39" spans="1:4" ht="12.75">
      <c r="A39" s="23" t="s">
        <v>12</v>
      </c>
      <c r="B39" s="24" t="s">
        <v>40</v>
      </c>
      <c r="C39" s="25">
        <f>C38*C55</f>
        <v>3.7551800000000003E-2</v>
      </c>
      <c r="D39" s="26">
        <f>D30*C39</f>
        <v>0</v>
      </c>
    </row>
    <row r="40" spans="1:4" ht="12.75">
      <c r="A40" s="109" t="s">
        <v>41</v>
      </c>
      <c r="B40" s="109"/>
      <c r="C40" s="27">
        <f>SUM(C38:C39)</f>
        <v>0.1486518</v>
      </c>
      <c r="D40" s="28">
        <f>SUM(D38:D39)</f>
        <v>0</v>
      </c>
    </row>
    <row r="41" spans="1:4" ht="53.25" customHeight="1">
      <c r="A41" s="110" t="s">
        <v>42</v>
      </c>
      <c r="B41" s="111"/>
      <c r="C41" s="111"/>
      <c r="D41" s="112"/>
    </row>
    <row r="42" spans="1:4" ht="40.5" customHeight="1">
      <c r="A42" s="113" t="s">
        <v>43</v>
      </c>
      <c r="B42" s="114"/>
      <c r="C42" s="114"/>
      <c r="D42" s="115"/>
    </row>
    <row r="43" spans="1:4" ht="51.75" customHeight="1">
      <c r="A43" s="116" t="s">
        <v>44</v>
      </c>
      <c r="B43" s="117"/>
      <c r="C43" s="117"/>
      <c r="D43" s="118"/>
    </row>
    <row r="44" spans="1:4" ht="15" customHeight="1">
      <c r="A44" s="29"/>
      <c r="B44" s="30"/>
      <c r="C44" s="30"/>
      <c r="D44" s="30"/>
    </row>
    <row r="45" spans="1:4" ht="25.5" customHeight="1">
      <c r="A45" s="107" t="s">
        <v>45</v>
      </c>
      <c r="B45" s="108"/>
      <c r="C45" s="108"/>
      <c r="D45" s="108"/>
    </row>
    <row r="46" spans="1:4" ht="17.25" customHeight="1">
      <c r="A46" s="31" t="s">
        <v>46</v>
      </c>
      <c r="B46" s="31" t="s">
        <v>47</v>
      </c>
      <c r="C46" s="31" t="s">
        <v>36</v>
      </c>
      <c r="D46" s="31" t="s">
        <v>27</v>
      </c>
    </row>
    <row r="47" spans="1:4" ht="12.75">
      <c r="A47" s="32" t="s">
        <v>8</v>
      </c>
      <c r="B47" s="33" t="s">
        <v>48</v>
      </c>
      <c r="C47" s="34">
        <f>[1]PARÂMETROS!B35</f>
        <v>0.2</v>
      </c>
      <c r="D47" s="35">
        <f>D30*C47</f>
        <v>0</v>
      </c>
    </row>
    <row r="48" spans="1:4" ht="12.75">
      <c r="A48" s="32" t="s">
        <v>10</v>
      </c>
      <c r="B48" s="33" t="s">
        <v>49</v>
      </c>
      <c r="C48" s="34">
        <f>[1]PARÂMETROS!B36</f>
        <v>2.5000000000000001E-2</v>
      </c>
      <c r="D48" s="35">
        <f>D30*C48</f>
        <v>0</v>
      </c>
    </row>
    <row r="49" spans="1:4" ht="12.75">
      <c r="A49" s="32" t="s">
        <v>12</v>
      </c>
      <c r="B49" s="33" t="s">
        <v>50</v>
      </c>
      <c r="C49" s="85"/>
      <c r="D49" s="81">
        <f>D30*C49</f>
        <v>0</v>
      </c>
    </row>
    <row r="50" spans="1:4" ht="12.75">
      <c r="A50" s="32" t="s">
        <v>14</v>
      </c>
      <c r="B50" s="33" t="s">
        <v>51</v>
      </c>
      <c r="C50" s="34">
        <f>[1]PARÂMETROS!B38</f>
        <v>1.4999999999999999E-2</v>
      </c>
      <c r="D50" s="35">
        <f>D30*C50</f>
        <v>0</v>
      </c>
    </row>
    <row r="51" spans="1:4" ht="12.75">
      <c r="A51" s="32" t="s">
        <v>16</v>
      </c>
      <c r="B51" s="33" t="s">
        <v>52</v>
      </c>
      <c r="C51" s="34">
        <f>[1]PARÂMETROS!B39</f>
        <v>0.01</v>
      </c>
      <c r="D51" s="35">
        <f>D30*C51</f>
        <v>0</v>
      </c>
    </row>
    <row r="52" spans="1:4" ht="12.75">
      <c r="A52" s="32" t="s">
        <v>53</v>
      </c>
      <c r="B52" s="33" t="s">
        <v>54</v>
      </c>
      <c r="C52" s="34">
        <f>[1]PARÂMETROS!B40</f>
        <v>6.0000000000000001E-3</v>
      </c>
      <c r="D52" s="35">
        <f>D30*C52</f>
        <v>0</v>
      </c>
    </row>
    <row r="53" spans="1:4" ht="12.75">
      <c r="A53" s="32" t="s">
        <v>55</v>
      </c>
      <c r="B53" s="33" t="s">
        <v>56</v>
      </c>
      <c r="C53" s="34">
        <f>[1]PARÂMETROS!B41</f>
        <v>2E-3</v>
      </c>
      <c r="D53" s="35">
        <f>D30*C53</f>
        <v>0</v>
      </c>
    </row>
    <row r="54" spans="1:4" ht="12.75">
      <c r="A54" s="32" t="s">
        <v>57</v>
      </c>
      <c r="B54" s="33" t="s">
        <v>58</v>
      </c>
      <c r="C54" s="34">
        <f>[1]PARÂMETROS!B42</f>
        <v>0.08</v>
      </c>
      <c r="D54" s="35">
        <f>D30*C54</f>
        <v>0</v>
      </c>
    </row>
    <row r="55" spans="1:4" ht="12.75">
      <c r="A55" s="119" t="s">
        <v>59</v>
      </c>
      <c r="B55" s="119"/>
      <c r="C55" s="36">
        <f>SUM(C47:C54)</f>
        <v>0.33800000000000002</v>
      </c>
      <c r="D55" s="37">
        <f>SUM(D47:D54)</f>
        <v>0</v>
      </c>
    </row>
    <row r="56" spans="1:4" ht="27" customHeight="1">
      <c r="A56" s="110" t="s">
        <v>60</v>
      </c>
      <c r="B56" s="111"/>
      <c r="C56" s="111"/>
      <c r="D56" s="112"/>
    </row>
    <row r="57" spans="1:4" ht="27" customHeight="1">
      <c r="A57" s="113" t="s">
        <v>61</v>
      </c>
      <c r="B57" s="114"/>
      <c r="C57" s="114"/>
      <c r="D57" s="115"/>
    </row>
    <row r="58" spans="1:4" ht="27" customHeight="1">
      <c r="A58" s="116" t="s">
        <v>62</v>
      </c>
      <c r="B58" s="117"/>
      <c r="C58" s="117"/>
      <c r="D58" s="118"/>
    </row>
    <row r="59" spans="1:4" ht="15" customHeight="1">
      <c r="A59" s="30"/>
      <c r="B59" s="30"/>
      <c r="C59" s="30"/>
      <c r="D59" s="30"/>
    </row>
    <row r="60" spans="1:4" ht="15" customHeight="1">
      <c r="A60" s="107" t="s">
        <v>63</v>
      </c>
      <c r="B60" s="108"/>
      <c r="C60" s="108"/>
      <c r="D60" s="108"/>
    </row>
    <row r="61" spans="1:4" ht="12.75">
      <c r="A61" s="38" t="s">
        <v>64</v>
      </c>
      <c r="B61" s="38" t="s">
        <v>65</v>
      </c>
      <c r="C61" s="38" t="s">
        <v>130</v>
      </c>
      <c r="D61" s="38" t="s">
        <v>66</v>
      </c>
    </row>
    <row r="62" spans="1:4" ht="12.75">
      <c r="A62" s="39" t="s">
        <v>8</v>
      </c>
      <c r="B62" s="40" t="s">
        <v>67</v>
      </c>
      <c r="C62" s="80"/>
      <c r="D62" s="20">
        <f>IF((C62*22*2)-(D28*6%)&gt;0,(C62*22*2)-(D28*6%),0)</f>
        <v>0</v>
      </c>
    </row>
    <row r="63" spans="1:4" ht="12.75">
      <c r="A63" s="75" t="s">
        <v>10</v>
      </c>
      <c r="B63" s="41" t="s">
        <v>165</v>
      </c>
      <c r="C63" s="120"/>
      <c r="D63" s="121"/>
    </row>
    <row r="64" spans="1:4" ht="12.75">
      <c r="A64" s="75" t="s">
        <v>12</v>
      </c>
      <c r="B64" s="42" t="s">
        <v>166</v>
      </c>
      <c r="C64" s="120"/>
      <c r="D64" s="121"/>
    </row>
    <row r="65" spans="1:4" ht="12.75">
      <c r="A65" s="39" t="s">
        <v>12</v>
      </c>
      <c r="B65" s="42" t="s">
        <v>167</v>
      </c>
      <c r="C65" s="122"/>
      <c r="D65" s="123"/>
    </row>
    <row r="66" spans="1:4" ht="15" customHeight="1">
      <c r="A66" s="39" t="s">
        <v>16</v>
      </c>
      <c r="B66" s="43" t="s">
        <v>29</v>
      </c>
      <c r="C66" s="122">
        <v>0</v>
      </c>
      <c r="D66" s="123"/>
    </row>
    <row r="67" spans="1:4" ht="27" customHeight="1">
      <c r="A67" s="124" t="s">
        <v>68</v>
      </c>
      <c r="B67" s="125"/>
      <c r="C67" s="126">
        <f>D62+C63+C64+C65+C66</f>
        <v>0</v>
      </c>
      <c r="D67" s="127"/>
    </row>
    <row r="68" spans="1:4">
      <c r="A68" s="128" t="s">
        <v>69</v>
      </c>
      <c r="B68" s="129"/>
      <c r="C68" s="129"/>
      <c r="D68" s="129"/>
    </row>
    <row r="69" spans="1:4" ht="29.25" customHeight="1">
      <c r="A69" s="130"/>
      <c r="B69" s="131"/>
      <c r="C69" s="131"/>
      <c r="D69" s="131"/>
    </row>
    <row r="70" spans="1:4" ht="12.75">
      <c r="A70" s="107" t="s">
        <v>70</v>
      </c>
      <c r="B70" s="108"/>
      <c r="C70" s="108"/>
      <c r="D70" s="108"/>
    </row>
    <row r="71" spans="1:4" ht="12.75">
      <c r="A71" s="22">
        <v>2</v>
      </c>
      <c r="B71" s="22" t="s">
        <v>71</v>
      </c>
      <c r="C71" s="22" t="s">
        <v>36</v>
      </c>
      <c r="D71" s="22" t="s">
        <v>27</v>
      </c>
    </row>
    <row r="72" spans="1:4" ht="25.5">
      <c r="A72" s="9" t="s">
        <v>34</v>
      </c>
      <c r="B72" s="43" t="s">
        <v>35</v>
      </c>
      <c r="C72" s="76">
        <f>C40</f>
        <v>0.1486518</v>
      </c>
      <c r="D72" s="59">
        <f>D40</f>
        <v>0</v>
      </c>
    </row>
    <row r="73" spans="1:4" ht="12.75">
      <c r="A73" s="9" t="s">
        <v>46</v>
      </c>
      <c r="B73" s="43" t="s">
        <v>47</v>
      </c>
      <c r="C73" s="76">
        <f>C55</f>
        <v>0.33800000000000002</v>
      </c>
      <c r="D73" s="59">
        <f>D55</f>
        <v>0</v>
      </c>
    </row>
    <row r="74" spans="1:4" ht="12.75">
      <c r="A74" s="9" t="s">
        <v>64</v>
      </c>
      <c r="B74" s="43" t="s">
        <v>65</v>
      </c>
      <c r="C74" s="76"/>
      <c r="D74" s="59">
        <f>C67</f>
        <v>0</v>
      </c>
    </row>
    <row r="75" spans="1:4" ht="12.75">
      <c r="A75" s="109" t="s">
        <v>73</v>
      </c>
      <c r="B75" s="109"/>
      <c r="C75" s="48" t="s">
        <v>72</v>
      </c>
      <c r="D75" s="49">
        <f>SUM(D72:D74)</f>
        <v>0</v>
      </c>
    </row>
    <row r="76" spans="1:4">
      <c r="A76" s="50"/>
      <c r="B76" s="51"/>
      <c r="C76" s="51"/>
      <c r="D76" s="51"/>
    </row>
    <row r="77" spans="1:4" ht="27.75" customHeight="1">
      <c r="A77" s="107" t="s">
        <v>74</v>
      </c>
      <c r="B77" s="108"/>
      <c r="C77" s="108"/>
      <c r="D77" s="108"/>
    </row>
    <row r="78" spans="1:4" ht="30.75" customHeight="1">
      <c r="A78" s="22">
        <v>3</v>
      </c>
      <c r="B78" s="22" t="s">
        <v>75</v>
      </c>
      <c r="C78" s="22" t="s">
        <v>36</v>
      </c>
      <c r="D78" s="22" t="s">
        <v>27</v>
      </c>
    </row>
    <row r="79" spans="1:4" ht="12.75">
      <c r="A79" s="9" t="s">
        <v>8</v>
      </c>
      <c r="B79" s="43" t="s">
        <v>76</v>
      </c>
      <c r="C79" s="52">
        <v>4.1999999999999997E-3</v>
      </c>
      <c r="D79" s="59">
        <f t="shared" ref="D79:D84" si="0">D$30*C79</f>
        <v>0</v>
      </c>
    </row>
    <row r="80" spans="1:4" ht="37.5">
      <c r="A80" s="9" t="s">
        <v>10</v>
      </c>
      <c r="B80" s="43" t="s">
        <v>77</v>
      </c>
      <c r="C80" s="52">
        <f>C79*C54</f>
        <v>3.3599999999999998E-4</v>
      </c>
      <c r="D80" s="59">
        <f t="shared" si="0"/>
        <v>0</v>
      </c>
    </row>
    <row r="81" spans="1:4" ht="62.25">
      <c r="A81" s="9" t="s">
        <v>12</v>
      </c>
      <c r="B81" s="43" t="s">
        <v>78</v>
      </c>
      <c r="C81" s="52">
        <f>40%*C55*C79</f>
        <v>5.6784000000000001E-4</v>
      </c>
      <c r="D81" s="59">
        <f t="shared" si="0"/>
        <v>0</v>
      </c>
    </row>
    <row r="82" spans="1:4" ht="12.75">
      <c r="A82" s="9" t="s">
        <v>14</v>
      </c>
      <c r="B82" s="43" t="s">
        <v>79</v>
      </c>
      <c r="C82" s="52">
        <v>1.9400000000000001E-2</v>
      </c>
      <c r="D82" s="59">
        <f t="shared" si="0"/>
        <v>0</v>
      </c>
    </row>
    <row r="83" spans="1:4" ht="62.25">
      <c r="A83" s="9" t="s">
        <v>16</v>
      </c>
      <c r="B83" s="43" t="s">
        <v>80</v>
      </c>
      <c r="C83" s="52">
        <f>C55*C82</f>
        <v>6.5572000000000009E-3</v>
      </c>
      <c r="D83" s="59">
        <f t="shared" si="0"/>
        <v>0</v>
      </c>
    </row>
    <row r="84" spans="1:4" ht="62.25">
      <c r="A84" s="9" t="s">
        <v>53</v>
      </c>
      <c r="B84" s="43" t="s">
        <v>81</v>
      </c>
      <c r="C84" s="52">
        <f>40%*C55*C82</f>
        <v>2.6228800000000002E-3</v>
      </c>
      <c r="D84" s="59">
        <f t="shared" si="0"/>
        <v>0</v>
      </c>
    </row>
    <row r="85" spans="1:4" ht="12.75">
      <c r="A85" s="109" t="s">
        <v>82</v>
      </c>
      <c r="B85" s="109"/>
      <c r="C85" s="53">
        <f>SUM(C79:C84)</f>
        <v>3.3683919999999999E-2</v>
      </c>
      <c r="D85" s="49">
        <f>SUM(D79:D84)</f>
        <v>0</v>
      </c>
    </row>
    <row r="86" spans="1:4" ht="66" customHeight="1">
      <c r="A86" s="132" t="s">
        <v>83</v>
      </c>
      <c r="B86" s="133"/>
      <c r="C86" s="133"/>
      <c r="D86" s="133"/>
    </row>
    <row r="87" spans="1:4" ht="12.75">
      <c r="A87" s="29"/>
      <c r="B87" s="30"/>
      <c r="C87" s="30"/>
      <c r="D87" s="30"/>
    </row>
    <row r="88" spans="1:4" ht="23.25" customHeight="1">
      <c r="A88" s="107" t="s">
        <v>84</v>
      </c>
      <c r="B88" s="108"/>
      <c r="C88" s="108"/>
      <c r="D88" s="108"/>
    </row>
    <row r="89" spans="1:4"/>
    <row r="90" spans="1:4" ht="51" customHeight="1">
      <c r="A90" s="134" t="s">
        <v>85</v>
      </c>
      <c r="B90" s="135"/>
      <c r="C90" s="135"/>
      <c r="D90" s="136"/>
    </row>
    <row r="91" spans="1:4" ht="12.75">
      <c r="A91" s="54"/>
      <c r="B91" s="55"/>
      <c r="C91" s="55"/>
      <c r="D91" s="55"/>
    </row>
    <row r="92" spans="1:4" ht="24.75" customHeight="1">
      <c r="A92" s="107" t="s">
        <v>86</v>
      </c>
      <c r="B92" s="108"/>
      <c r="C92" s="108"/>
      <c r="D92" s="108"/>
    </row>
    <row r="93" spans="1:4" ht="19.5" customHeight="1">
      <c r="A93" s="22" t="s">
        <v>87</v>
      </c>
      <c r="B93" s="22" t="s">
        <v>88</v>
      </c>
      <c r="C93" s="22" t="s">
        <v>36</v>
      </c>
      <c r="D93" s="22" t="s">
        <v>27</v>
      </c>
    </row>
    <row r="94" spans="1:4" ht="38.25">
      <c r="A94" s="9" t="s">
        <v>8</v>
      </c>
      <c r="B94" s="43" t="s">
        <v>89</v>
      </c>
      <c r="C94" s="56">
        <v>9.9400000000000002E-2</v>
      </c>
      <c r="D94" s="59">
        <f t="shared" ref="D94:D99" si="1">D$30*C94</f>
        <v>0</v>
      </c>
    </row>
    <row r="95" spans="1:4" ht="12.75">
      <c r="A95" s="9" t="s">
        <v>10</v>
      </c>
      <c r="B95" s="43" t="s">
        <v>90</v>
      </c>
      <c r="C95" s="83">
        <v>2.8E-3</v>
      </c>
      <c r="D95" s="59">
        <f t="shared" si="1"/>
        <v>0</v>
      </c>
    </row>
    <row r="96" spans="1:4" ht="12.75">
      <c r="A96" s="9" t="s">
        <v>12</v>
      </c>
      <c r="B96" s="43" t="s">
        <v>91</v>
      </c>
      <c r="C96" s="83">
        <v>2.0000000000000001E-4</v>
      </c>
      <c r="D96" s="59">
        <f t="shared" si="1"/>
        <v>0</v>
      </c>
    </row>
    <row r="97" spans="1:4" ht="25.5">
      <c r="A97" s="9" t="s">
        <v>14</v>
      </c>
      <c r="B97" s="43" t="s">
        <v>92</v>
      </c>
      <c r="C97" s="83">
        <v>2.9999999999999997E-4</v>
      </c>
      <c r="D97" s="59">
        <f t="shared" si="1"/>
        <v>0</v>
      </c>
    </row>
    <row r="98" spans="1:4" ht="12.75">
      <c r="A98" s="9" t="s">
        <v>16</v>
      </c>
      <c r="B98" s="43" t="s">
        <v>93</v>
      </c>
      <c r="C98" s="83">
        <v>2.0000000000000001E-4</v>
      </c>
      <c r="D98" s="59">
        <f t="shared" si="1"/>
        <v>0</v>
      </c>
    </row>
    <row r="99" spans="1:4" ht="12.75">
      <c r="A99" s="9" t="s">
        <v>53</v>
      </c>
      <c r="B99" s="43" t="s">
        <v>94</v>
      </c>
      <c r="C99" s="83">
        <v>2.9999999999999997E-4</v>
      </c>
      <c r="D99" s="59">
        <f t="shared" si="1"/>
        <v>0</v>
      </c>
    </row>
    <row r="100" spans="1:4" ht="12.75">
      <c r="A100" s="137" t="s">
        <v>95</v>
      </c>
      <c r="B100" s="137"/>
      <c r="C100" s="77">
        <f>SUM(C94:C99)</f>
        <v>0.1032</v>
      </c>
      <c r="D100" s="78">
        <f>SUM(D94:D99)</f>
        <v>0</v>
      </c>
    </row>
    <row r="101" spans="1:4" ht="12.75">
      <c r="A101" s="9" t="s">
        <v>55</v>
      </c>
      <c r="B101" s="42" t="s">
        <v>96</v>
      </c>
      <c r="C101" s="58">
        <f>C55*C100</f>
        <v>3.4881600000000006E-2</v>
      </c>
      <c r="D101" s="59">
        <f>C101*D30</f>
        <v>0</v>
      </c>
    </row>
    <row r="102" spans="1:4" ht="12.75">
      <c r="A102" s="109" t="s">
        <v>97</v>
      </c>
      <c r="B102" s="109"/>
      <c r="C102" s="57">
        <f>C100+C101</f>
        <v>0.1380816</v>
      </c>
      <c r="D102" s="49">
        <f>D100+D101</f>
        <v>0</v>
      </c>
    </row>
    <row r="103" spans="1:4" ht="12.75">
      <c r="A103" s="29"/>
      <c r="B103" s="30"/>
      <c r="C103" s="30"/>
      <c r="D103" s="30"/>
    </row>
    <row r="104" spans="1:4" ht="26.25" customHeight="1">
      <c r="A104" s="107" t="s">
        <v>98</v>
      </c>
      <c r="B104" s="108"/>
      <c r="C104" s="108"/>
      <c r="D104" s="108"/>
    </row>
    <row r="105" spans="1:4" ht="12.75">
      <c r="A105" s="22">
        <v>4</v>
      </c>
      <c r="B105" s="22" t="s">
        <v>99</v>
      </c>
      <c r="C105" s="22" t="s">
        <v>36</v>
      </c>
      <c r="D105" s="22" t="s">
        <v>27</v>
      </c>
    </row>
    <row r="106" spans="1:4" ht="12.75">
      <c r="A106" s="19" t="s">
        <v>87</v>
      </c>
      <c r="B106" s="45" t="s">
        <v>100</v>
      </c>
      <c r="C106" s="46">
        <v>0.1419</v>
      </c>
      <c r="D106" s="47">
        <f>D102</f>
        <v>0</v>
      </c>
    </row>
    <row r="107" spans="1:4" ht="12.75">
      <c r="A107" s="109" t="s">
        <v>101</v>
      </c>
      <c r="B107" s="109"/>
      <c r="C107" s="48" t="s">
        <v>72</v>
      </c>
      <c r="D107" s="49">
        <f>SUM(D106:D106)</f>
        <v>0</v>
      </c>
    </row>
    <row r="108" spans="1:4" ht="12.75">
      <c r="A108" s="29"/>
      <c r="B108" s="30"/>
      <c r="C108" s="30"/>
      <c r="D108" s="30"/>
    </row>
    <row r="109" spans="1:4" ht="12.75">
      <c r="A109" s="107" t="s">
        <v>102</v>
      </c>
      <c r="B109" s="108"/>
      <c r="C109" s="108"/>
      <c r="D109" s="108"/>
    </row>
    <row r="110" spans="1:4" ht="12.75">
      <c r="A110" s="38">
        <v>5</v>
      </c>
      <c r="B110" s="139" t="s">
        <v>103</v>
      </c>
      <c r="C110" s="139"/>
      <c r="D110" s="38" t="s">
        <v>27</v>
      </c>
    </row>
    <row r="111" spans="1:4" ht="12.75">
      <c r="A111" s="19" t="s">
        <v>8</v>
      </c>
      <c r="B111" s="140" t="s">
        <v>104</v>
      </c>
      <c r="C111" s="140"/>
      <c r="D111" s="84"/>
    </row>
    <row r="112" spans="1:4" ht="12.75">
      <c r="A112" s="19" t="s">
        <v>10</v>
      </c>
      <c r="B112" s="140" t="s">
        <v>29</v>
      </c>
      <c r="C112" s="140"/>
      <c r="D112" s="84">
        <v>0</v>
      </c>
    </row>
    <row r="113" spans="1:4" ht="12.75">
      <c r="A113" s="44"/>
      <c r="B113" s="109" t="s">
        <v>105</v>
      </c>
      <c r="C113" s="109"/>
      <c r="D113" s="49">
        <f>SUM(D111:D112)</f>
        <v>0</v>
      </c>
    </row>
    <row r="114" spans="1:4">
      <c r="A114" s="141" t="s">
        <v>106</v>
      </c>
      <c r="B114" s="142"/>
      <c r="C114" s="142"/>
      <c r="D114" s="142"/>
    </row>
    <row r="115" spans="1:4" ht="12.75">
      <c r="A115" s="143"/>
      <c r="B115" s="144"/>
      <c r="C115" s="144"/>
      <c r="D115" s="144"/>
    </row>
    <row r="116" spans="1:4" ht="12.75">
      <c r="A116" s="145" t="s">
        <v>107</v>
      </c>
      <c r="B116" s="145"/>
      <c r="C116" s="145"/>
      <c r="D116" s="145"/>
    </row>
    <row r="117" spans="1:4" ht="12.75">
      <c r="A117" s="22">
        <v>6</v>
      </c>
      <c r="B117" s="22" t="s">
        <v>108</v>
      </c>
      <c r="C117" s="22" t="s">
        <v>36</v>
      </c>
      <c r="D117" s="22" t="s">
        <v>27</v>
      </c>
    </row>
    <row r="118" spans="1:4" ht="12.75">
      <c r="A118" s="39" t="s">
        <v>8</v>
      </c>
      <c r="B118" s="60" t="s">
        <v>109</v>
      </c>
      <c r="C118" s="70">
        <v>0.05</v>
      </c>
      <c r="D118" s="61">
        <f>(D30+D75+D85+D107+D113)*C118</f>
        <v>0</v>
      </c>
    </row>
    <row r="119" spans="1:4" ht="12.75">
      <c r="A119" s="39" t="s">
        <v>10</v>
      </c>
      <c r="B119" s="60" t="s">
        <v>110</v>
      </c>
      <c r="C119" s="70">
        <v>7.0000000000000007E-2</v>
      </c>
      <c r="D119" s="61">
        <f>(D30+D75+D85+D107+D113+D118)*C119</f>
        <v>0</v>
      </c>
    </row>
    <row r="120" spans="1:4" ht="12.75">
      <c r="A120" s="39" t="s">
        <v>12</v>
      </c>
      <c r="B120" s="60" t="s">
        <v>111</v>
      </c>
      <c r="C120" s="62">
        <f>SUM(C121:C123)</f>
        <v>5.6499999999999995E-2</v>
      </c>
      <c r="D120" s="63">
        <f>((D135+D118+D119)/(1-C120))*C120</f>
        <v>0</v>
      </c>
    </row>
    <row r="121" spans="1:4" ht="12.75">
      <c r="A121" s="64"/>
      <c r="B121" s="60" t="s">
        <v>112</v>
      </c>
      <c r="C121" s="70">
        <v>6.4999999999999997E-3</v>
      </c>
      <c r="D121" s="61">
        <f>((D135+D118+D119)/(1-C120))*C121</f>
        <v>0</v>
      </c>
    </row>
    <row r="122" spans="1:4" ht="12.75">
      <c r="A122" s="64"/>
      <c r="B122" s="60" t="s">
        <v>113</v>
      </c>
      <c r="C122" s="70">
        <v>0.03</v>
      </c>
      <c r="D122" s="61">
        <f>((D135+D118+D119)/(1-C120))*C122</f>
        <v>0</v>
      </c>
    </row>
    <row r="123" spans="1:4" ht="12.75">
      <c r="A123" s="64"/>
      <c r="B123" s="60" t="s">
        <v>114</v>
      </c>
      <c r="C123" s="70">
        <v>0.02</v>
      </c>
      <c r="D123" s="61">
        <f>((D135+D118+D119)/(1-C120))*C123</f>
        <v>0</v>
      </c>
    </row>
    <row r="124" spans="1:4" ht="12.75">
      <c r="A124" s="44"/>
      <c r="B124" s="65" t="s">
        <v>115</v>
      </c>
      <c r="C124" s="57"/>
      <c r="D124" s="49">
        <f>D118+D119+D120</f>
        <v>0</v>
      </c>
    </row>
    <row r="125" spans="1:4" ht="12.75">
      <c r="A125" s="66" t="s">
        <v>116</v>
      </c>
      <c r="B125" s="67"/>
      <c r="C125" s="67"/>
    </row>
    <row r="126" spans="1:4" ht="12.75">
      <c r="A126" s="66" t="s">
        <v>117</v>
      </c>
    </row>
    <row r="127" spans="1:4"/>
    <row r="128" spans="1:4" ht="12.75">
      <c r="A128" s="145" t="s">
        <v>118</v>
      </c>
      <c r="B128" s="145"/>
      <c r="C128" s="145"/>
      <c r="D128" s="145"/>
    </row>
    <row r="129" spans="1:4" ht="12.75">
      <c r="A129" s="44"/>
      <c r="B129" s="138" t="s">
        <v>119</v>
      </c>
      <c r="C129" s="138"/>
      <c r="D129" s="22" t="s">
        <v>120</v>
      </c>
    </row>
    <row r="130" spans="1:4" ht="12.75">
      <c r="A130" s="68" t="s">
        <v>8</v>
      </c>
      <c r="B130" s="148" t="s">
        <v>121</v>
      </c>
      <c r="C130" s="148"/>
      <c r="D130" s="47">
        <f>D30</f>
        <v>0</v>
      </c>
    </row>
    <row r="131" spans="1:4" ht="24" customHeight="1">
      <c r="A131" s="68" t="s">
        <v>10</v>
      </c>
      <c r="B131" s="148" t="s">
        <v>122</v>
      </c>
      <c r="C131" s="148"/>
      <c r="D131" s="47">
        <f>D75</f>
        <v>0</v>
      </c>
    </row>
    <row r="132" spans="1:4" ht="12.75">
      <c r="A132" s="68" t="s">
        <v>12</v>
      </c>
      <c r="B132" s="148" t="s">
        <v>123</v>
      </c>
      <c r="C132" s="148"/>
      <c r="D132" s="47">
        <f>D85</f>
        <v>0</v>
      </c>
    </row>
    <row r="133" spans="1:4" ht="12.75">
      <c r="A133" s="9" t="s">
        <v>14</v>
      </c>
      <c r="B133" s="92" t="s">
        <v>124</v>
      </c>
      <c r="C133" s="92"/>
      <c r="D133" s="59">
        <f>D107</f>
        <v>0</v>
      </c>
    </row>
    <row r="134" spans="1:4" ht="12.75">
      <c r="A134" s="68" t="s">
        <v>16</v>
      </c>
      <c r="B134" s="148" t="s">
        <v>125</v>
      </c>
      <c r="C134" s="148"/>
      <c r="D134" s="47">
        <f>D113</f>
        <v>0</v>
      </c>
    </row>
    <row r="135" spans="1:4" ht="24" customHeight="1">
      <c r="A135" s="109" t="s">
        <v>126</v>
      </c>
      <c r="B135" s="109"/>
      <c r="C135" s="109"/>
      <c r="D135" s="49">
        <f>SUM(D130:D134)</f>
        <v>0</v>
      </c>
    </row>
    <row r="136" spans="1:4" ht="12.75">
      <c r="A136" s="68" t="s">
        <v>53</v>
      </c>
      <c r="B136" s="146" t="s">
        <v>127</v>
      </c>
      <c r="C136" s="146"/>
      <c r="D136" s="47">
        <f>D124</f>
        <v>0</v>
      </c>
    </row>
    <row r="137" spans="1:4" ht="16.5" customHeight="1">
      <c r="A137" s="109" t="s">
        <v>128</v>
      </c>
      <c r="B137" s="109"/>
      <c r="C137" s="109"/>
      <c r="D137" s="49">
        <f>TRUNC((D135+D136),2)</f>
        <v>0</v>
      </c>
    </row>
    <row r="138" spans="1:4">
      <c r="A138" s="147" t="s">
        <v>7</v>
      </c>
      <c r="B138" s="147"/>
      <c r="C138" s="147"/>
      <c r="D138" s="147"/>
    </row>
    <row r="139" spans="1:4" ht="16.5" customHeight="1"/>
    <row r="140" spans="1:4" ht="15.75" customHeight="1"/>
    <row r="141" spans="1:4" ht="14.25" customHeight="1"/>
    <row r="142" spans="1:4" ht="14.25" customHeight="1">
      <c r="C142" s="69"/>
    </row>
    <row r="143" spans="1:4"/>
    <row r="145"/>
    <row r="147" ht="12" customHeight="1"/>
  </sheetData>
  <sheetProtection formatCells="0" formatColumns="0" formatRows="0" insertColumns="0" insertRows="0"/>
  <mergeCells count="75">
    <mergeCell ref="B136:C136"/>
    <mergeCell ref="A137:C137"/>
    <mergeCell ref="A138:D138"/>
    <mergeCell ref="B130:C130"/>
    <mergeCell ref="B131:C131"/>
    <mergeCell ref="B132:C132"/>
    <mergeCell ref="B133:C133"/>
    <mergeCell ref="B134:C134"/>
    <mergeCell ref="A135:C135"/>
    <mergeCell ref="B129:C129"/>
    <mergeCell ref="A104:D104"/>
    <mergeCell ref="A107:B107"/>
    <mergeCell ref="A109:D109"/>
    <mergeCell ref="B110:C110"/>
    <mergeCell ref="B111:C111"/>
    <mergeCell ref="B112:C112"/>
    <mergeCell ref="B113:C113"/>
    <mergeCell ref="A114:D114"/>
    <mergeCell ref="A115:D115"/>
    <mergeCell ref="A116:D116"/>
    <mergeCell ref="A128:D128"/>
    <mergeCell ref="A102:B102"/>
    <mergeCell ref="A68:D68"/>
    <mergeCell ref="A69:D69"/>
    <mergeCell ref="A70:D70"/>
    <mergeCell ref="A75:B75"/>
    <mergeCell ref="A77:D77"/>
    <mergeCell ref="A85:B85"/>
    <mergeCell ref="A86:D86"/>
    <mergeCell ref="A88:D88"/>
    <mergeCell ref="A90:D90"/>
    <mergeCell ref="A92:D92"/>
    <mergeCell ref="A100:B100"/>
    <mergeCell ref="C63:D63"/>
    <mergeCell ref="C64:D64"/>
    <mergeCell ref="C65:D65"/>
    <mergeCell ref="C66:D66"/>
    <mergeCell ref="A67:B67"/>
    <mergeCell ref="C67:D67"/>
    <mergeCell ref="A60:D60"/>
    <mergeCell ref="A34:D34"/>
    <mergeCell ref="A38:B38"/>
    <mergeCell ref="A40:B40"/>
    <mergeCell ref="A41:D41"/>
    <mergeCell ref="A42:D42"/>
    <mergeCell ref="A43:D43"/>
    <mergeCell ref="A45:D45"/>
    <mergeCell ref="A55:B55"/>
    <mergeCell ref="A56:D56"/>
    <mergeCell ref="A57:D57"/>
    <mergeCell ref="A58:D58"/>
    <mergeCell ref="A33:D33"/>
    <mergeCell ref="B20:C20"/>
    <mergeCell ref="B21:C21"/>
    <mergeCell ref="B22:C22"/>
    <mergeCell ref="B23:C23"/>
    <mergeCell ref="A26:D26"/>
    <mergeCell ref="B27:C27"/>
    <mergeCell ref="B28:C28"/>
    <mergeCell ref="B29:C29"/>
    <mergeCell ref="A30:C30"/>
    <mergeCell ref="A31:D31"/>
    <mergeCell ref="A32:D32"/>
    <mergeCell ref="B19:C19"/>
    <mergeCell ref="A7:B7"/>
    <mergeCell ref="C7:D7"/>
    <mergeCell ref="A8:B8"/>
    <mergeCell ref="C8:D8"/>
    <mergeCell ref="B11:C11"/>
    <mergeCell ref="B12:C12"/>
    <mergeCell ref="B13:C13"/>
    <mergeCell ref="B14:C14"/>
    <mergeCell ref="B15:C15"/>
    <mergeCell ref="A17:D17"/>
    <mergeCell ref="A18:D18"/>
  </mergeCells>
  <pageMargins left="1.1811023622047245" right="0.39370078740157483" top="0.78740157480314965" bottom="0.78740157480314965" header="0.31496062992125984" footer="0.31496062992125984"/>
  <pageSetup paperSize="9" scale="80" fitToHeight="3" orientation="portrait" r:id="rId1"/>
  <rowBreaks count="2" manualBreakCount="2">
    <brk id="43" max="3" man="1"/>
    <brk id="87" max="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13</vt:i4>
      </vt:variant>
      <vt:variant>
        <vt:lpstr>Intervalos Nomeados</vt:lpstr>
      </vt:variant>
      <vt:variant>
        <vt:i4>12</vt:i4>
      </vt:variant>
    </vt:vector>
  </HeadingPairs>
  <TitlesOfParts>
    <vt:vector size="25" baseType="lpstr">
      <vt:lpstr>Ass. Adm. Sede SP</vt:lpstr>
      <vt:lpstr>Aux. Adm. SP</vt:lpstr>
      <vt:lpstr>Aux. Adm. Tietê</vt:lpstr>
      <vt:lpstr>Aux. Adm. Rib. Preto</vt:lpstr>
      <vt:lpstr>Aux. Adm. Roseira </vt:lpstr>
      <vt:lpstr>Aux. Adm. São J. R. Preto </vt:lpstr>
      <vt:lpstr>Aux. Adm. São J. Campos</vt:lpstr>
      <vt:lpstr>Aux. Adm. Curitiba Sede</vt:lpstr>
      <vt:lpstr>Aux. Adm. Rod. Curitiba</vt:lpstr>
      <vt:lpstr>Aux. Adm. Cascavel</vt:lpstr>
      <vt:lpstr>Aux. Adm. Foz do Iguaçu</vt:lpstr>
      <vt:lpstr>Aux. Adm. Londrina</vt:lpstr>
      <vt:lpstr>Postos distribuição</vt:lpstr>
      <vt:lpstr>'Ass. Adm. Sede SP'!Area_de_impressao</vt:lpstr>
      <vt:lpstr>'Aux. Adm. Cascavel'!Area_de_impressao</vt:lpstr>
      <vt:lpstr>'Aux. Adm. Curitiba Sede'!Area_de_impressao</vt:lpstr>
      <vt:lpstr>'Aux. Adm. Foz do Iguaçu'!Area_de_impressao</vt:lpstr>
      <vt:lpstr>'Aux. Adm. Londrina'!Area_de_impressao</vt:lpstr>
      <vt:lpstr>'Aux. Adm. Rib. Preto'!Area_de_impressao</vt:lpstr>
      <vt:lpstr>'Aux. Adm. Rod. Curitiba'!Area_de_impressao</vt:lpstr>
      <vt:lpstr>'Aux. Adm. Roseira '!Area_de_impressao</vt:lpstr>
      <vt:lpstr>'Aux. Adm. São J. Campos'!Area_de_impressao</vt:lpstr>
      <vt:lpstr>'Aux. Adm. São J. R. Preto '!Area_de_impressao</vt:lpstr>
      <vt:lpstr>'Aux. Adm. SP'!Area_de_impressao</vt:lpstr>
      <vt:lpstr>'Aux. Adm. Tietê'!Area_de_impressao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fabia</dc:creator>
  <cp:lastModifiedBy>André Cardoso Freire</cp:lastModifiedBy>
  <cp:lastPrinted>2022-03-07T20:28:40Z</cp:lastPrinted>
  <dcterms:created xsi:type="dcterms:W3CDTF">2022-02-21T15:58:40Z</dcterms:created>
  <dcterms:modified xsi:type="dcterms:W3CDTF">2023-12-28T18:12:33Z</dcterms:modified>
</cp:coreProperties>
</file>